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te Tolj\Google Drive\[2025]\FINANCIJSKI IZVJEŠTAJI\FI [1.1.2025. - 31.12.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s="1"/>
  <c r="F297" i="9"/>
  <c r="L296" i="9"/>
  <c r="F296" i="9" s="1"/>
  <c r="H296" i="9"/>
  <c r="F295" i="9"/>
  <c r="I294" i="9"/>
  <c r="H294" i="9"/>
  <c r="F294" i="9"/>
  <c r="E293" i="9"/>
  <c r="M292" i="9"/>
  <c r="F292" i="9" s="1"/>
  <c r="L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F285" i="9" s="1"/>
  <c r="B285" i="9" s="1"/>
  <c r="E285" i="9"/>
  <c r="M284" i="9"/>
  <c r="L284" i="9"/>
  <c r="F284" i="9"/>
  <c r="E284" i="9"/>
  <c r="B284" i="9" s="1"/>
  <c r="M283" i="9"/>
  <c r="L283" i="9"/>
  <c r="F283" i="9"/>
  <c r="E283" i="9"/>
  <c r="B283" i="9" s="1"/>
  <c r="M282" i="9"/>
  <c r="L282" i="9"/>
  <c r="F282" i="9" s="1"/>
  <c r="B282" i="9" s="1"/>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F276" i="9" s="1"/>
  <c r="B276" i="9" s="1"/>
  <c r="L276" i="9"/>
  <c r="E276" i="9"/>
  <c r="M275" i="9"/>
  <c r="L275" i="9"/>
  <c r="F275" i="9" s="1"/>
  <c r="E275" i="9"/>
  <c r="M274" i="9"/>
  <c r="L274" i="9"/>
  <c r="F274" i="9" s="1"/>
  <c r="B274" i="9" s="1"/>
  <c r="E274" i="9"/>
  <c r="M273" i="9"/>
  <c r="L273" i="9"/>
  <c r="F273" i="9" s="1"/>
  <c r="B273" i="9" s="1"/>
  <c r="E273" i="9"/>
  <c r="M272" i="9"/>
  <c r="F272" i="9" s="1"/>
  <c r="L272" i="9"/>
  <c r="E272" i="9"/>
  <c r="M271" i="9"/>
  <c r="L271" i="9"/>
  <c r="F271" i="9" s="1"/>
  <c r="E271" i="9"/>
  <c r="M270" i="9"/>
  <c r="L270" i="9"/>
  <c r="F270" i="9" s="1"/>
  <c r="B270" i="9" s="1"/>
  <c r="E270" i="9"/>
  <c r="M269" i="9"/>
  <c r="L269" i="9"/>
  <c r="F269" i="9" s="1"/>
  <c r="B269" i="9" s="1"/>
  <c r="E269" i="9"/>
  <c r="M268" i="9"/>
  <c r="L268" i="9"/>
  <c r="F268" i="9"/>
  <c r="E268" i="9"/>
  <c r="B268" i="9" s="1"/>
  <c r="M267" i="9"/>
  <c r="L267" i="9"/>
  <c r="F267" i="9" s="1"/>
  <c r="E267" i="9"/>
  <c r="B267" i="9" s="1"/>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s="1"/>
  <c r="B261" i="9" s="1"/>
  <c r="E261" i="9"/>
  <c r="M260" i="9"/>
  <c r="F260" i="9" s="1"/>
  <c r="B260" i="9" s="1"/>
  <c r="L260" i="9"/>
  <c r="E260" i="9"/>
  <c r="M259" i="9"/>
  <c r="L259" i="9"/>
  <c r="F259" i="9" s="1"/>
  <c r="E259" i="9"/>
  <c r="M258" i="9"/>
  <c r="L258" i="9"/>
  <c r="F258" i="9"/>
  <c r="E258" i="9"/>
  <c r="B258" i="9"/>
  <c r="M257" i="9"/>
  <c r="L257" i="9"/>
  <c r="F257" i="9" s="1"/>
  <c r="E257" i="9"/>
  <c r="M256" i="9"/>
  <c r="L256" i="9"/>
  <c r="F256" i="9"/>
  <c r="B256" i="9" s="1"/>
  <c r="E256" i="9"/>
  <c r="M255" i="9"/>
  <c r="L255" i="9"/>
  <c r="F255" i="9" s="1"/>
  <c r="E255" i="9"/>
  <c r="B255" i="9" s="1"/>
  <c r="M254" i="9"/>
  <c r="L254" i="9"/>
  <c r="F254" i="9" s="1"/>
  <c r="B254" i="9" s="1"/>
  <c r="E254" i="9"/>
  <c r="M253" i="9"/>
  <c r="L253" i="9"/>
  <c r="F253" i="9" s="1"/>
  <c r="E253" i="9"/>
  <c r="B253" i="9" s="1"/>
  <c r="M252" i="9"/>
  <c r="L252" i="9"/>
  <c r="F252" i="9"/>
  <c r="B252" i="9" s="1"/>
  <c r="E252" i="9"/>
  <c r="M251" i="9"/>
  <c r="L251" i="9"/>
  <c r="F251" i="9" s="1"/>
  <c r="E251" i="9"/>
  <c r="M250" i="9"/>
  <c r="L250" i="9"/>
  <c r="F250" i="9" s="1"/>
  <c r="B250" i="9" s="1"/>
  <c r="E250" i="9"/>
  <c r="M249" i="9"/>
  <c r="L249" i="9"/>
  <c r="F249" i="9" s="1"/>
  <c r="E249" i="9"/>
  <c r="M248" i="9"/>
  <c r="L248" i="9"/>
  <c r="F248" i="9"/>
  <c r="B248" i="9" s="1"/>
  <c r="E248" i="9"/>
  <c r="M247" i="9"/>
  <c r="L247" i="9"/>
  <c r="F247" i="9" s="1"/>
  <c r="E247" i="9"/>
  <c r="B247" i="9" s="1"/>
  <c r="M246" i="9"/>
  <c r="F246" i="9" s="1"/>
  <c r="B246" i="9" s="1"/>
  <c r="L246" i="9"/>
  <c r="E246" i="9"/>
  <c r="M245" i="9"/>
  <c r="L245" i="9"/>
  <c r="F245" i="9" s="1"/>
  <c r="E245" i="9"/>
  <c r="B245" i="9" s="1"/>
  <c r="M244" i="9"/>
  <c r="L244" i="9"/>
  <c r="E244" i="9"/>
  <c r="M243" i="9"/>
  <c r="L243" i="9"/>
  <c r="F243" i="9" s="1"/>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F235" i="9" s="1"/>
  <c r="E235" i="9"/>
  <c r="M234" i="9"/>
  <c r="F234" i="9" s="1"/>
  <c r="B234" i="9" s="1"/>
  <c r="L234" i="9"/>
  <c r="E234" i="9"/>
  <c r="M233" i="9"/>
  <c r="L233" i="9"/>
  <c r="F233" i="9" s="1"/>
  <c r="E233" i="9"/>
  <c r="M232" i="9"/>
  <c r="L232" i="9"/>
  <c r="F232" i="9"/>
  <c r="B232" i="9" s="1"/>
  <c r="E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B99" i="9" s="1"/>
  <c r="E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B58" i="9" s="1"/>
  <c r="E58" i="9"/>
  <c r="H57" i="9"/>
  <c r="G57" i="9"/>
  <c r="F57" i="9"/>
  <c r="H56" i="9"/>
  <c r="G56" i="9"/>
  <c r="F56" i="9"/>
  <c r="H55" i="9"/>
  <c r="G55" i="9"/>
  <c r="F55" i="9"/>
  <c r="E55" i="9"/>
  <c r="B55" i="9" s="1"/>
  <c r="H54" i="9"/>
  <c r="G54" i="9"/>
  <c r="E54" i="9" s="1"/>
  <c r="B54" i="9" s="1"/>
  <c r="F54" i="9"/>
  <c r="H53" i="9"/>
  <c r="G53" i="9"/>
  <c r="F53" i="9"/>
  <c r="H52" i="9"/>
  <c r="G52" i="9"/>
  <c r="F52" i="9"/>
  <c r="H51" i="9"/>
  <c r="G51" i="9"/>
  <c r="F51" i="9"/>
  <c r="H50" i="9"/>
  <c r="G50" i="9"/>
  <c r="F50" i="9"/>
  <c r="H49" i="9"/>
  <c r="G49" i="9"/>
  <c r="F49" i="9"/>
  <c r="H48" i="9"/>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E35" i="9" s="1"/>
  <c r="B35" i="9" s="1"/>
  <c r="G35" i="9"/>
  <c r="F35" i="9"/>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F25" i="9"/>
  <c r="F24" i="9"/>
  <c r="F4" i="9"/>
  <c r="O3" i="9"/>
  <c r="G296" i="9" s="1"/>
  <c r="I3" i="9"/>
  <c r="H3" i="9"/>
  <c r="G3" i="9"/>
  <c r="D104" i="8"/>
  <c r="D97" i="8"/>
  <c r="D92" i="8"/>
  <c r="D87" i="8"/>
  <c r="D82" i="8"/>
  <c r="D77" i="8"/>
  <c r="C1654" i="1" s="1"/>
  <c r="D72" i="8"/>
  <c r="D67" i="8"/>
  <c r="D62" i="8"/>
  <c r="D57" i="8"/>
  <c r="D52" i="8"/>
  <c r="D46" i="8"/>
  <c r="D37" i="8"/>
  <c r="D27" i="8"/>
  <c r="D25" i="8" s="1"/>
  <c r="C1602" i="1" s="1"/>
  <c r="G1602" i="1" s="1"/>
  <c r="D18" i="8"/>
  <c r="D8" i="8"/>
  <c r="D6" i="8" s="1"/>
  <c r="C1583"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E274" i="5"/>
  <c r="D1278" i="1" s="1"/>
  <c r="F273" i="5"/>
  <c r="F272" i="5"/>
  <c r="F271" i="5"/>
  <c r="F270" i="5"/>
  <c r="F269" i="5"/>
  <c r="F268" i="5"/>
  <c r="F267" i="5"/>
  <c r="F266" i="5"/>
  <c r="F265" i="5"/>
  <c r="E264" i="5"/>
  <c r="D1268" i="1" s="1"/>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F76" i="5"/>
  <c r="E76" i="5"/>
  <c r="D76" i="5"/>
  <c r="F75" i="5"/>
  <c r="F74" i="5"/>
  <c r="F73" i="5"/>
  <c r="F72" i="5"/>
  <c r="E71" i="5"/>
  <c r="E70" i="5" s="1"/>
  <c r="D1075" i="1"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D597" i="4" s="1"/>
  <c r="F597" i="4"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F428" i="4"/>
  <c r="E428" i="4"/>
  <c r="D428" i="4"/>
  <c r="E427" i="4"/>
  <c r="E648" i="4" s="1"/>
  <c r="D427" i="4"/>
  <c r="C422" i="1"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D366" i="4"/>
  <c r="F366" i="4" s="1"/>
  <c r="F365" i="4"/>
  <c r="F364" i="4"/>
  <c r="F363" i="4"/>
  <c r="F362" i="4"/>
  <c r="E362" i="4"/>
  <c r="D362" i="4"/>
  <c r="D361" i="4" s="1"/>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F314" i="4" s="1"/>
  <c r="F313" i="4"/>
  <c r="F312" i="4"/>
  <c r="F311" i="4"/>
  <c r="F310" i="4"/>
  <c r="E310" i="4"/>
  <c r="D310" i="4"/>
  <c r="D309" i="4" s="1"/>
  <c r="E309" i="4"/>
  <c r="E308" i="4" s="1"/>
  <c r="E417"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F129" i="4"/>
  <c r="E129" i="4"/>
  <c r="D129" i="4"/>
  <c r="F128" i="4"/>
  <c r="F127"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C79" i="1"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45" i="1" s="1"/>
  <c r="D50" i="4"/>
  <c r="D49" i="4" s="1"/>
  <c r="F49"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H1684" i="1" s="1"/>
  <c r="C1683" i="1"/>
  <c r="H1683" i="1" s="1"/>
  <c r="H1682" i="1"/>
  <c r="C1682" i="1"/>
  <c r="G1682" i="1" s="1"/>
  <c r="C1681" i="1"/>
  <c r="H1681" i="1" s="1"/>
  <c r="C1680" i="1"/>
  <c r="H1680" i="1" s="1"/>
  <c r="H1679" i="1"/>
  <c r="G1679" i="1"/>
  <c r="C1679" i="1"/>
  <c r="H1678" i="1"/>
  <c r="C1678" i="1"/>
  <c r="G1678" i="1" s="1"/>
  <c r="G1677" i="1"/>
  <c r="C1677" i="1"/>
  <c r="H1677" i="1" s="1"/>
  <c r="C1676" i="1"/>
  <c r="H1676" i="1" s="1"/>
  <c r="H1675" i="1"/>
  <c r="G1675" i="1"/>
  <c r="C1675" i="1"/>
  <c r="H1674" i="1"/>
  <c r="C1674" i="1"/>
  <c r="G1674" i="1" s="1"/>
  <c r="G1673" i="1"/>
  <c r="C1673" i="1"/>
  <c r="H1673" i="1" s="1"/>
  <c r="C1672" i="1"/>
  <c r="H1672" i="1" s="1"/>
  <c r="H1671" i="1"/>
  <c r="G1671" i="1"/>
  <c r="C1671" i="1"/>
  <c r="H1670" i="1"/>
  <c r="C1670" i="1"/>
  <c r="G1670" i="1" s="1"/>
  <c r="G1669" i="1"/>
  <c r="C1669" i="1"/>
  <c r="H1669" i="1" s="1"/>
  <c r="C1668" i="1"/>
  <c r="H1668" i="1" s="1"/>
  <c r="H1667" i="1"/>
  <c r="G1667" i="1"/>
  <c r="C1667" i="1"/>
  <c r="H1666" i="1"/>
  <c r="C1666" i="1"/>
  <c r="G1666" i="1" s="1"/>
  <c r="G1665" i="1"/>
  <c r="C1665" i="1"/>
  <c r="H1665" i="1" s="1"/>
  <c r="C1664" i="1"/>
  <c r="H1664" i="1" s="1"/>
  <c r="H1663" i="1"/>
  <c r="G1663" i="1"/>
  <c r="C1663" i="1"/>
  <c r="H1662" i="1"/>
  <c r="C1662" i="1"/>
  <c r="G1662" i="1" s="1"/>
  <c r="G1661" i="1"/>
  <c r="C1661" i="1"/>
  <c r="H1661" i="1" s="1"/>
  <c r="C1660" i="1"/>
  <c r="H1660" i="1" s="1"/>
  <c r="H1659" i="1"/>
  <c r="G1659" i="1"/>
  <c r="C1659" i="1"/>
  <c r="H1658" i="1"/>
  <c r="C1658" i="1"/>
  <c r="G1658" i="1" s="1"/>
  <c r="G1657" i="1"/>
  <c r="C1657" i="1"/>
  <c r="H1657" i="1" s="1"/>
  <c r="C1656" i="1"/>
  <c r="H1656" i="1" s="1"/>
  <c r="H1655" i="1"/>
  <c r="G1655" i="1"/>
  <c r="C1655" i="1"/>
  <c r="G1653" i="1"/>
  <c r="C1653" i="1"/>
  <c r="H1653" i="1" s="1"/>
  <c r="C1652" i="1"/>
  <c r="H1652" i="1" s="1"/>
  <c r="H1651" i="1"/>
  <c r="G1651" i="1"/>
  <c r="C1651" i="1"/>
  <c r="H1650" i="1"/>
  <c r="C1650" i="1"/>
  <c r="G1650" i="1" s="1"/>
  <c r="G1649" i="1"/>
  <c r="C1649" i="1"/>
  <c r="H1649" i="1" s="1"/>
  <c r="C1648" i="1"/>
  <c r="H1648" i="1" s="1"/>
  <c r="H1647" i="1"/>
  <c r="G1647" i="1"/>
  <c r="C1647" i="1"/>
  <c r="H1646" i="1"/>
  <c r="C1646" i="1"/>
  <c r="G1646" i="1" s="1"/>
  <c r="G1645" i="1"/>
  <c r="C1645" i="1"/>
  <c r="H1645" i="1" s="1"/>
  <c r="C1644" i="1"/>
  <c r="H1644" i="1" s="1"/>
  <c r="H1643" i="1"/>
  <c r="G1643" i="1"/>
  <c r="C1643" i="1"/>
  <c r="H1642" i="1"/>
  <c r="C1642" i="1"/>
  <c r="G1642" i="1" s="1"/>
  <c r="G1641" i="1"/>
  <c r="C1641" i="1"/>
  <c r="H1641" i="1" s="1"/>
  <c r="C1640" i="1"/>
  <c r="H1640" i="1" s="1"/>
  <c r="G1639" i="1"/>
  <c r="C1639" i="1"/>
  <c r="H1639" i="1" s="1"/>
  <c r="H1638" i="1"/>
  <c r="C1638" i="1"/>
  <c r="G1638" i="1" s="1"/>
  <c r="G1637" i="1"/>
  <c r="C1637" i="1"/>
  <c r="H1637" i="1" s="1"/>
  <c r="C1636" i="1"/>
  <c r="H1636" i="1" s="1"/>
  <c r="H1635" i="1"/>
  <c r="G1635" i="1"/>
  <c r="C1635" i="1"/>
  <c r="G1633" i="1"/>
  <c r="C1633" i="1"/>
  <c r="H1633" i="1" s="1"/>
  <c r="C1632" i="1"/>
  <c r="H1632" i="1" s="1"/>
  <c r="H1631" i="1"/>
  <c r="G1631" i="1"/>
  <c r="C1631" i="1"/>
  <c r="H1630" i="1"/>
  <c r="C1630" i="1"/>
  <c r="G1630" i="1" s="1"/>
  <c r="G1629" i="1"/>
  <c r="C1629" i="1"/>
  <c r="H1629" i="1" s="1"/>
  <c r="H1627" i="1"/>
  <c r="G1627" i="1"/>
  <c r="C1627" i="1"/>
  <c r="H1626" i="1"/>
  <c r="C1626" i="1"/>
  <c r="G1626" i="1" s="1"/>
  <c r="G1625" i="1"/>
  <c r="C1625" i="1"/>
  <c r="H1625" i="1" s="1"/>
  <c r="C1624" i="1"/>
  <c r="H1624" i="1" s="1"/>
  <c r="H1623" i="1"/>
  <c r="G1623" i="1"/>
  <c r="C1623" i="1"/>
  <c r="C1620" i="1"/>
  <c r="H1620" i="1" s="1"/>
  <c r="H1619" i="1"/>
  <c r="G1619" i="1"/>
  <c r="C1619" i="1"/>
  <c r="H1618" i="1"/>
  <c r="C1618" i="1"/>
  <c r="G1618" i="1" s="1"/>
  <c r="G1617" i="1"/>
  <c r="C1617" i="1"/>
  <c r="H1617" i="1" s="1"/>
  <c r="C1616" i="1"/>
  <c r="H1616" i="1" s="1"/>
  <c r="H1615" i="1"/>
  <c r="G1615" i="1"/>
  <c r="C1615" i="1"/>
  <c r="H1614" i="1"/>
  <c r="C1614" i="1"/>
  <c r="G1614" i="1" s="1"/>
  <c r="C1613" i="1"/>
  <c r="H1613" i="1" s="1"/>
  <c r="C1612" i="1"/>
  <c r="H1612" i="1" s="1"/>
  <c r="H1611" i="1"/>
  <c r="G1611" i="1"/>
  <c r="C1611" i="1"/>
  <c r="C1610" i="1"/>
  <c r="G1610" i="1" s="1"/>
  <c r="G1609" i="1"/>
  <c r="C1609" i="1"/>
  <c r="H1609" i="1" s="1"/>
  <c r="C1608" i="1"/>
  <c r="H1608" i="1" s="1"/>
  <c r="H1607" i="1"/>
  <c r="C1607" i="1"/>
  <c r="G1607" i="1" s="1"/>
  <c r="C1606" i="1"/>
  <c r="G1606" i="1" s="1"/>
  <c r="C1605" i="1"/>
  <c r="H1605" i="1" s="1"/>
  <c r="H1603" i="1"/>
  <c r="G1603" i="1"/>
  <c r="C1603" i="1"/>
  <c r="C1601" i="1"/>
  <c r="H1601" i="1" s="1"/>
  <c r="C1600" i="1"/>
  <c r="H1600" i="1" s="1"/>
  <c r="H1599" i="1"/>
  <c r="G1599" i="1"/>
  <c r="C1599" i="1"/>
  <c r="H1598" i="1"/>
  <c r="C1598" i="1"/>
  <c r="G1598" i="1" s="1"/>
  <c r="G1597" i="1"/>
  <c r="C1597" i="1"/>
  <c r="H1597" i="1" s="1"/>
  <c r="C1596" i="1"/>
  <c r="H1596" i="1" s="1"/>
  <c r="H1595" i="1"/>
  <c r="G1595" i="1"/>
  <c r="C1595" i="1"/>
  <c r="C1594" i="1"/>
  <c r="G1594" i="1" s="1"/>
  <c r="G1593" i="1"/>
  <c r="C1593" i="1"/>
  <c r="H1593" i="1" s="1"/>
  <c r="C1592" i="1"/>
  <c r="H1592" i="1" s="1"/>
  <c r="H1591" i="1"/>
  <c r="G1591" i="1"/>
  <c r="C1591" i="1"/>
  <c r="H1590" i="1"/>
  <c r="C1590" i="1"/>
  <c r="G1590" i="1" s="1"/>
  <c r="G1589" i="1"/>
  <c r="C1589" i="1"/>
  <c r="H1589" i="1" s="1"/>
  <c r="C1588" i="1"/>
  <c r="H1588" i="1" s="1"/>
  <c r="H1587" i="1"/>
  <c r="C1587" i="1"/>
  <c r="G1587" i="1" s="1"/>
  <c r="H1586" i="1"/>
  <c r="C1586" i="1"/>
  <c r="G1586" i="1" s="1"/>
  <c r="C1585" i="1"/>
  <c r="H1585" i="1" s="1"/>
  <c r="C1584" i="1"/>
  <c r="H1584" i="1" s="1"/>
  <c r="H1582" i="1"/>
  <c r="C1582" i="1"/>
  <c r="G1582" i="1" s="1"/>
  <c r="D1581" i="1"/>
  <c r="C1581" i="1"/>
  <c r="H1581" i="1" s="1"/>
  <c r="G1580" i="1"/>
  <c r="D1580" i="1"/>
  <c r="C1580" i="1"/>
  <c r="J1580" i="1" s="1"/>
  <c r="D1579" i="1"/>
  <c r="C1579" i="1"/>
  <c r="H1579" i="1" s="1"/>
  <c r="G1578" i="1"/>
  <c r="D1578" i="1"/>
  <c r="C1578" i="1"/>
  <c r="J1578" i="1" s="1"/>
  <c r="G1577" i="1"/>
  <c r="D1577" i="1"/>
  <c r="C1577" i="1"/>
  <c r="H1577" i="1" s="1"/>
  <c r="D1576" i="1"/>
  <c r="C1576" i="1"/>
  <c r="H1576" i="1" s="1"/>
  <c r="G1575" i="1"/>
  <c r="D1575" i="1"/>
  <c r="C1575" i="1"/>
  <c r="J1575" i="1" s="1"/>
  <c r="D1574" i="1"/>
  <c r="C1574" i="1"/>
  <c r="H1574" i="1" s="1"/>
  <c r="G1573" i="1"/>
  <c r="D1573" i="1"/>
  <c r="C1573" i="1"/>
  <c r="J1573" i="1" s="1"/>
  <c r="G1572" i="1"/>
  <c r="D1572" i="1"/>
  <c r="C1572" i="1"/>
  <c r="H1572" i="1" s="1"/>
  <c r="G1571" i="1"/>
  <c r="D1571" i="1"/>
  <c r="C1571" i="1"/>
  <c r="H1571" i="1" s="1"/>
  <c r="D1570" i="1"/>
  <c r="C1570" i="1"/>
  <c r="H1570" i="1" s="1"/>
  <c r="G1569" i="1"/>
  <c r="D1569" i="1"/>
  <c r="C1569" i="1"/>
  <c r="J1569" i="1" s="1"/>
  <c r="D1568" i="1"/>
  <c r="C1568" i="1"/>
  <c r="H1568" i="1" s="1"/>
  <c r="G1567" i="1"/>
  <c r="D1567" i="1"/>
  <c r="C1567" i="1"/>
  <c r="J1567" i="1" s="1"/>
  <c r="D1566" i="1"/>
  <c r="C1566" i="1"/>
  <c r="H1566" i="1" s="1"/>
  <c r="G1565" i="1"/>
  <c r="D1565" i="1"/>
  <c r="C1565" i="1"/>
  <c r="J1565" i="1" s="1"/>
  <c r="D1564" i="1"/>
  <c r="C1564" i="1"/>
  <c r="H1564" i="1" s="1"/>
  <c r="D1563" i="1"/>
  <c r="C1563" i="1"/>
  <c r="H1563" i="1" s="1"/>
  <c r="G1562" i="1"/>
  <c r="D1562" i="1"/>
  <c r="C1562" i="1"/>
  <c r="J1562" i="1" s="1"/>
  <c r="D1561" i="1"/>
  <c r="C1561" i="1"/>
  <c r="G1560" i="1"/>
  <c r="D1560" i="1"/>
  <c r="C1560" i="1"/>
  <c r="J1560" i="1" s="1"/>
  <c r="D1559" i="1"/>
  <c r="C1559" i="1"/>
  <c r="G1558" i="1"/>
  <c r="D1558" i="1"/>
  <c r="C1558" i="1"/>
  <c r="J1558" i="1" s="1"/>
  <c r="D1557" i="1"/>
  <c r="C1557" i="1"/>
  <c r="D1556" i="1"/>
  <c r="C1556" i="1"/>
  <c r="D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G1547" i="1" s="1"/>
  <c r="C1547" i="1"/>
  <c r="J1547" i="1" s="1"/>
  <c r="D1546" i="1"/>
  <c r="H1546" i="1" s="1"/>
  <c r="C1546" i="1"/>
  <c r="G1546" i="1" s="1"/>
  <c r="I1546" i="1" s="1"/>
  <c r="H1545" i="1"/>
  <c r="D1545" i="1"/>
  <c r="G1545" i="1" s="1"/>
  <c r="C1545" i="1"/>
  <c r="J1544" i="1"/>
  <c r="D1544" i="1"/>
  <c r="H1544" i="1" s="1"/>
  <c r="C1544" i="1"/>
  <c r="H1543" i="1"/>
  <c r="D1543" i="1"/>
  <c r="G1543" i="1" s="1"/>
  <c r="I1543" i="1" s="1"/>
  <c r="C1543" i="1"/>
  <c r="D1542" i="1"/>
  <c r="H1542" i="1" s="1"/>
  <c r="C1542" i="1"/>
  <c r="G1542" i="1" s="1"/>
  <c r="I1542" i="1" s="1"/>
  <c r="H1541" i="1"/>
  <c r="D1541" i="1"/>
  <c r="G1541" i="1" s="1"/>
  <c r="C1541" i="1"/>
  <c r="H1540" i="1"/>
  <c r="D1540" i="1"/>
  <c r="G1540" i="1" s="1"/>
  <c r="C1540" i="1"/>
  <c r="H1539" i="1"/>
  <c r="D1539" i="1"/>
  <c r="G1539" i="1" s="1"/>
  <c r="C1539"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H1526" i="1"/>
  <c r="D1526" i="1"/>
  <c r="G1526" i="1" s="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G1430" i="1"/>
  <c r="D1430" i="1"/>
  <c r="H1430" i="1" s="1"/>
  <c r="C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G1411" i="1"/>
  <c r="D1411" i="1"/>
  <c r="H1411" i="1" s="1"/>
  <c r="C1411" i="1"/>
  <c r="G1410" i="1"/>
  <c r="D1410" i="1"/>
  <c r="H1410" i="1" s="1"/>
  <c r="C1410" i="1"/>
  <c r="G1409" i="1"/>
  <c r="D1409" i="1"/>
  <c r="H1409" i="1" s="1"/>
  <c r="C1409" i="1"/>
  <c r="G1408" i="1"/>
  <c r="D1408" i="1"/>
  <c r="H1408" i="1" s="1"/>
  <c r="C1408" i="1"/>
  <c r="G1407" i="1"/>
  <c r="D1407" i="1"/>
  <c r="H1407" i="1" s="1"/>
  <c r="C1407" i="1"/>
  <c r="G1406" i="1"/>
  <c r="D1406" i="1"/>
  <c r="H1406" i="1" s="1"/>
  <c r="C1406" i="1"/>
  <c r="G1405" i="1"/>
  <c r="D1405" i="1"/>
  <c r="H1405" i="1" s="1"/>
  <c r="C1405" i="1"/>
  <c r="G1404" i="1"/>
  <c r="D1404" i="1"/>
  <c r="H1404" i="1" s="1"/>
  <c r="C1404" i="1"/>
  <c r="G1403" i="1"/>
  <c r="D1403" i="1"/>
  <c r="H1403" i="1" s="1"/>
  <c r="C1403" i="1"/>
  <c r="G1402" i="1"/>
  <c r="D1402" i="1"/>
  <c r="H1402" i="1" s="1"/>
  <c r="C1402" i="1"/>
  <c r="G1401" i="1"/>
  <c r="D1401" i="1"/>
  <c r="H1401" i="1" s="1"/>
  <c r="C1401" i="1"/>
  <c r="G1400" i="1"/>
  <c r="D1400" i="1"/>
  <c r="H1400" i="1" s="1"/>
  <c r="C1400" i="1"/>
  <c r="G1399" i="1"/>
  <c r="D1399" i="1"/>
  <c r="H1399" i="1" s="1"/>
  <c r="C1399" i="1"/>
  <c r="D1398" i="1"/>
  <c r="C1398" i="1"/>
  <c r="G1397" i="1"/>
  <c r="D1397" i="1"/>
  <c r="C1397" i="1"/>
  <c r="D1396" i="1"/>
  <c r="C1396" i="1"/>
  <c r="D1395" i="1"/>
  <c r="C1395" i="1"/>
  <c r="G1395" i="1" s="1"/>
  <c r="G1394" i="1"/>
  <c r="D1394" i="1"/>
  <c r="C1394" i="1"/>
  <c r="D1393" i="1"/>
  <c r="C1393" i="1"/>
  <c r="D1392" i="1"/>
  <c r="C1392" i="1"/>
  <c r="D1391" i="1"/>
  <c r="C1391" i="1"/>
  <c r="D1390" i="1"/>
  <c r="H1390" i="1" s="1"/>
  <c r="C1390" i="1"/>
  <c r="D1389" i="1"/>
  <c r="C1389" i="1"/>
  <c r="D1388" i="1"/>
  <c r="C1388" i="1"/>
  <c r="G1388" i="1" s="1"/>
  <c r="D1387" i="1"/>
  <c r="C1387" i="1"/>
  <c r="G1387" i="1" s="1"/>
  <c r="D1386" i="1"/>
  <c r="C1386" i="1"/>
  <c r="D1385" i="1"/>
  <c r="C1385" i="1"/>
  <c r="D1384" i="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D1317" i="1"/>
  <c r="C1317" i="1"/>
  <c r="D1316" i="1"/>
  <c r="H1316" i="1" s="1"/>
  <c r="C1316" i="1"/>
  <c r="D1315" i="1"/>
  <c r="H1315" i="1" s="1"/>
  <c r="C1315" i="1"/>
  <c r="D1314" i="1"/>
  <c r="C1314" i="1"/>
  <c r="G1314" i="1" s="1"/>
  <c r="G1313" i="1"/>
  <c r="D1313" i="1"/>
  <c r="H1313" i="1" s="1"/>
  <c r="C1313" i="1"/>
  <c r="G1312" i="1"/>
  <c r="D1312" i="1"/>
  <c r="C1312" i="1"/>
  <c r="D1311" i="1"/>
  <c r="H1311" i="1" s="1"/>
  <c r="C1311" i="1"/>
  <c r="D1310" i="1"/>
  <c r="H1310" i="1" s="1"/>
  <c r="C1310" i="1"/>
  <c r="G1310" i="1" s="1"/>
  <c r="G1309" i="1"/>
  <c r="D1309" i="1"/>
  <c r="H1309" i="1" s="1"/>
  <c r="C1309" i="1"/>
  <c r="G1308" i="1"/>
  <c r="D1308" i="1"/>
  <c r="H1308" i="1" s="1"/>
  <c r="C1308" i="1"/>
  <c r="D1307" i="1"/>
  <c r="H1307" i="1" s="1"/>
  <c r="C1307" i="1"/>
  <c r="G1306" i="1"/>
  <c r="D1306" i="1"/>
  <c r="H1306" i="1" s="1"/>
  <c r="C1306" i="1"/>
  <c r="D1305" i="1"/>
  <c r="H1305" i="1" s="1"/>
  <c r="C1305" i="1"/>
  <c r="D1304" i="1"/>
  <c r="H1304" i="1" s="1"/>
  <c r="C1304" i="1"/>
  <c r="D1303" i="1"/>
  <c r="H1303" i="1" s="1"/>
  <c r="C1303" i="1"/>
  <c r="D1302" i="1"/>
  <c r="C1302" i="1"/>
  <c r="G1302" i="1" s="1"/>
  <c r="D1301" i="1"/>
  <c r="D1299" i="1"/>
  <c r="C1299" i="1"/>
  <c r="D1298" i="1"/>
  <c r="G1298" i="1" s="1"/>
  <c r="C1298" i="1"/>
  <c r="D1297" i="1"/>
  <c r="H1297" i="1" s="1"/>
  <c r="C1297" i="1"/>
  <c r="D1296" i="1"/>
  <c r="C1296" i="1"/>
  <c r="D1295" i="1"/>
  <c r="D1294" i="1"/>
  <c r="G1294" i="1" s="1"/>
  <c r="C1294" i="1"/>
  <c r="G1293" i="1"/>
  <c r="D1293" i="1"/>
  <c r="C1293" i="1"/>
  <c r="H1293" i="1" s="1"/>
  <c r="G1292" i="1"/>
  <c r="D1292" i="1"/>
  <c r="C1292" i="1"/>
  <c r="H1292" i="1" s="1"/>
  <c r="G1291" i="1"/>
  <c r="D1291" i="1"/>
  <c r="C1291" i="1"/>
  <c r="H1291" i="1" s="1"/>
  <c r="D1290" i="1"/>
  <c r="H1290" i="1" s="1"/>
  <c r="C1290" i="1"/>
  <c r="D1289" i="1"/>
  <c r="H1289" i="1" s="1"/>
  <c r="C1289" i="1"/>
  <c r="D1288" i="1"/>
  <c r="H1288" i="1" s="1"/>
  <c r="C1288" i="1"/>
  <c r="H1287" i="1"/>
  <c r="D1287" i="1"/>
  <c r="C1287" i="1"/>
  <c r="G1287" i="1" s="1"/>
  <c r="H1286" i="1"/>
  <c r="D1286" i="1"/>
  <c r="G1286" i="1" s="1"/>
  <c r="C1286" i="1"/>
  <c r="D1285" i="1"/>
  <c r="G1285" i="1" s="1"/>
  <c r="C1285" i="1"/>
  <c r="H1285" i="1" s="1"/>
  <c r="G1284" i="1"/>
  <c r="D1284" i="1"/>
  <c r="C1284" i="1"/>
  <c r="H1284" i="1" s="1"/>
  <c r="D1283" i="1"/>
  <c r="C1283" i="1"/>
  <c r="H1283" i="1" s="1"/>
  <c r="D1282" i="1"/>
  <c r="H1282" i="1" s="1"/>
  <c r="C1282" i="1"/>
  <c r="D1281" i="1"/>
  <c r="G1280" i="1"/>
  <c r="D1280" i="1"/>
  <c r="C1280" i="1"/>
  <c r="H1280" i="1" s="1"/>
  <c r="D1279" i="1"/>
  <c r="H1279" i="1" s="1"/>
  <c r="C1279" i="1"/>
  <c r="G1279" i="1" s="1"/>
  <c r="D1277" i="1"/>
  <c r="H1277" i="1" s="1"/>
  <c r="C1277" i="1"/>
  <c r="H1276" i="1"/>
  <c r="D1276" i="1"/>
  <c r="C1276" i="1"/>
  <c r="G1275" i="1"/>
  <c r="D1275" i="1"/>
  <c r="C1275" i="1"/>
  <c r="H1275" i="1" s="1"/>
  <c r="D1274" i="1"/>
  <c r="C1274" i="1"/>
  <c r="D1273" i="1"/>
  <c r="C1273" i="1"/>
  <c r="G1272" i="1"/>
  <c r="D1272" i="1"/>
  <c r="C1272" i="1"/>
  <c r="H1272" i="1" s="1"/>
  <c r="D1271" i="1"/>
  <c r="C1271" i="1"/>
  <c r="D1270" i="1"/>
  <c r="H1270" i="1" s="1"/>
  <c r="C1270" i="1"/>
  <c r="D1269" i="1"/>
  <c r="C1269" i="1"/>
  <c r="C1268" i="1"/>
  <c r="H1267" i="1"/>
  <c r="G1267" i="1"/>
  <c r="D1267" i="1"/>
  <c r="C1267" i="1"/>
  <c r="D1266" i="1"/>
  <c r="C1266" i="1"/>
  <c r="D1265" i="1"/>
  <c r="C1265" i="1"/>
  <c r="D1264" i="1"/>
  <c r="C1264" i="1"/>
  <c r="D1263" i="1"/>
  <c r="H1263" i="1" s="1"/>
  <c r="C1263" i="1"/>
  <c r="D1262" i="1"/>
  <c r="C1262" i="1"/>
  <c r="D1261" i="1"/>
  <c r="C1261" i="1"/>
  <c r="H1261" i="1" s="1"/>
  <c r="D1260" i="1"/>
  <c r="D1258" i="1"/>
  <c r="H1258" i="1" s="1"/>
  <c r="C1258" i="1"/>
  <c r="H1257" i="1"/>
  <c r="D1257" i="1"/>
  <c r="C1257" i="1"/>
  <c r="D1256" i="1"/>
  <c r="H1256" i="1" s="1"/>
  <c r="C1256" i="1"/>
  <c r="D1254" i="1"/>
  <c r="H1254" i="1" s="1"/>
  <c r="C1254" i="1"/>
  <c r="D1253" i="1"/>
  <c r="H1253" i="1" s="1"/>
  <c r="C1253" i="1"/>
  <c r="D1252" i="1"/>
  <c r="H1252" i="1" s="1"/>
  <c r="C1252" i="1"/>
  <c r="H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D1201" i="1"/>
  <c r="H1201" i="1" s="1"/>
  <c r="C1201" i="1"/>
  <c r="D1200" i="1"/>
  <c r="C1200" i="1"/>
  <c r="H1200" i="1" s="1"/>
  <c r="H1199" i="1"/>
  <c r="G1199" i="1"/>
  <c r="D1199" i="1"/>
  <c r="C1199" i="1"/>
  <c r="D1198" i="1"/>
  <c r="C1198" i="1"/>
  <c r="H1198" i="1" s="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D1184" i="1"/>
  <c r="C1184" i="1"/>
  <c r="H1184" i="1" s="1"/>
  <c r="D1183" i="1"/>
  <c r="C1183" i="1"/>
  <c r="D1182" i="1"/>
  <c r="C1182" i="1"/>
  <c r="D1179" i="1"/>
  <c r="C1179" i="1"/>
  <c r="H1179" i="1" s="1"/>
  <c r="D1178" i="1"/>
  <c r="G1178" i="1" s="1"/>
  <c r="C1178" i="1"/>
  <c r="D1177" i="1"/>
  <c r="G1177" i="1" s="1"/>
  <c r="C1177"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C1161" i="1"/>
  <c r="H1161" i="1" s="1"/>
  <c r="H1160" i="1"/>
  <c r="G1160" i="1"/>
  <c r="D1160" i="1"/>
  <c r="C1160" i="1"/>
  <c r="H1159" i="1"/>
  <c r="G1159" i="1"/>
  <c r="D1159" i="1"/>
  <c r="C1159" i="1"/>
  <c r="H1158" i="1"/>
  <c r="G1158" i="1"/>
  <c r="D1158" i="1"/>
  <c r="C1158" i="1"/>
  <c r="H1157" i="1"/>
  <c r="G1157" i="1"/>
  <c r="D1157" i="1"/>
  <c r="C1157" i="1"/>
  <c r="H1156" i="1"/>
  <c r="G1156" i="1"/>
  <c r="D1156" i="1"/>
  <c r="C1156" i="1"/>
  <c r="D1155" i="1"/>
  <c r="C1155" i="1"/>
  <c r="H1155" i="1" s="1"/>
  <c r="H1154" i="1"/>
  <c r="G1154" i="1"/>
  <c r="D1154" i="1"/>
  <c r="C1154" i="1"/>
  <c r="H1153" i="1"/>
  <c r="G1153" i="1"/>
  <c r="D1153" i="1"/>
  <c r="C1153" i="1"/>
  <c r="D1152" i="1"/>
  <c r="C1152" i="1"/>
  <c r="H1152"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D1090" i="1"/>
  <c r="C1090" i="1"/>
  <c r="D1089" i="1"/>
  <c r="C1089" i="1"/>
  <c r="H1088" i="1"/>
  <c r="G1088" i="1"/>
  <c r="D1088" i="1"/>
  <c r="C1088" i="1"/>
  <c r="D1087" i="1"/>
  <c r="C1087" i="1"/>
  <c r="H1086" i="1"/>
  <c r="G1086" i="1"/>
  <c r="D1086" i="1"/>
  <c r="C1086" i="1"/>
  <c r="D1085" i="1"/>
  <c r="C1085" i="1"/>
  <c r="H1084" i="1"/>
  <c r="G1084" i="1"/>
  <c r="D1084" i="1"/>
  <c r="C1084" i="1"/>
  <c r="H1083" i="1"/>
  <c r="G1083" i="1"/>
  <c r="D1083" i="1"/>
  <c r="C1083" i="1"/>
  <c r="H1082" i="1"/>
  <c r="G1082" i="1"/>
  <c r="D1082" i="1"/>
  <c r="C1082" i="1"/>
  <c r="H1081" i="1"/>
  <c r="G1081" i="1"/>
  <c r="D1081" i="1"/>
  <c r="C1081" i="1"/>
  <c r="D1080" i="1"/>
  <c r="C1080" i="1"/>
  <c r="H1080" i="1" s="1"/>
  <c r="H1079" i="1"/>
  <c r="G1079" i="1"/>
  <c r="D1079" i="1"/>
  <c r="C1079" i="1"/>
  <c r="D1078" i="1"/>
  <c r="C1078" i="1"/>
  <c r="H1078" i="1" s="1"/>
  <c r="H1077" i="1"/>
  <c r="G1077" i="1"/>
  <c r="D1077" i="1"/>
  <c r="C1077" i="1"/>
  <c r="D1076" i="1"/>
  <c r="C1076" i="1"/>
  <c r="H1076" i="1" s="1"/>
  <c r="H1073" i="1"/>
  <c r="G1073" i="1"/>
  <c r="D1073" i="1"/>
  <c r="C1073" i="1"/>
  <c r="D1072" i="1"/>
  <c r="H1072" i="1" s="1"/>
  <c r="C1072" i="1"/>
  <c r="D1071" i="1"/>
  <c r="H1071" i="1" s="1"/>
  <c r="C1071" i="1"/>
  <c r="D1070" i="1"/>
  <c r="H1070" i="1" s="1"/>
  <c r="C1070" i="1"/>
  <c r="D1069" i="1"/>
  <c r="H1069" i="1" s="1"/>
  <c r="C1069" i="1"/>
  <c r="D1068" i="1"/>
  <c r="H1068" i="1" s="1"/>
  <c r="C1068" i="1"/>
  <c r="H1067" i="1"/>
  <c r="D1067" i="1"/>
  <c r="G1067" i="1" s="1"/>
  <c r="C1067" i="1"/>
  <c r="G1066" i="1"/>
  <c r="D1066" i="1"/>
  <c r="H1066" i="1" s="1"/>
  <c r="C1066" i="1"/>
  <c r="D1065" i="1"/>
  <c r="H1065" i="1" s="1"/>
  <c r="C1065" i="1"/>
  <c r="D1064" i="1"/>
  <c r="H1064" i="1" s="1"/>
  <c r="C1064" i="1"/>
  <c r="D1063" i="1"/>
  <c r="H1063" i="1" s="1"/>
  <c r="C1063" i="1"/>
  <c r="D1062" i="1"/>
  <c r="H1062" i="1" s="1"/>
  <c r="C1062" i="1"/>
  <c r="D1061" i="1"/>
  <c r="H1061" i="1" s="1"/>
  <c r="C1061" i="1"/>
  <c r="D1060" i="1"/>
  <c r="C1060" i="1"/>
  <c r="H1060" i="1" s="1"/>
  <c r="D1059" i="1"/>
  <c r="C1059" i="1"/>
  <c r="H1059" i="1" s="1"/>
  <c r="G1058" i="1"/>
  <c r="D1058" i="1"/>
  <c r="H1058" i="1" s="1"/>
  <c r="C1058" i="1"/>
  <c r="C1057" i="1"/>
  <c r="H1056" i="1"/>
  <c r="D1056" i="1"/>
  <c r="G1056" i="1" s="1"/>
  <c r="C1056" i="1"/>
  <c r="H1055" i="1"/>
  <c r="G1055" i="1"/>
  <c r="D1055" i="1"/>
  <c r="C1055" i="1"/>
  <c r="H1054" i="1"/>
  <c r="D1054" i="1"/>
  <c r="G1054" i="1" s="1"/>
  <c r="C1054" i="1"/>
  <c r="H1053" i="1"/>
  <c r="D1053" i="1"/>
  <c r="G1053" i="1" s="1"/>
  <c r="C1053" i="1"/>
  <c r="H1052" i="1"/>
  <c r="D1052" i="1"/>
  <c r="G1052" i="1" s="1"/>
  <c r="C1052" i="1"/>
  <c r="H1051" i="1"/>
  <c r="D1051" i="1"/>
  <c r="G1051" i="1" s="1"/>
  <c r="C1051" i="1"/>
  <c r="C1050" i="1"/>
  <c r="H1049" i="1"/>
  <c r="D1049" i="1"/>
  <c r="G1049" i="1" s="1"/>
  <c r="C1049" i="1"/>
  <c r="H1048" i="1"/>
  <c r="G1048" i="1"/>
  <c r="D1048" i="1"/>
  <c r="C1048" i="1"/>
  <c r="H1047" i="1"/>
  <c r="D1047" i="1"/>
  <c r="G1047" i="1" s="1"/>
  <c r="C1047" i="1"/>
  <c r="D1046" i="1"/>
  <c r="G1046" i="1" s="1"/>
  <c r="C1046" i="1"/>
  <c r="D1045" i="1"/>
  <c r="C1045" i="1"/>
  <c r="D1044" i="1"/>
  <c r="G1044" i="1" s="1"/>
  <c r="C1044" i="1"/>
  <c r="D1043" i="1"/>
  <c r="H1043" i="1" s="1"/>
  <c r="C1043" i="1"/>
  <c r="D1042" i="1"/>
  <c r="C1042" i="1"/>
  <c r="D1041" i="1"/>
  <c r="C1041" i="1"/>
  <c r="H1041"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2" i="1"/>
  <c r="G1032" i="1"/>
  <c r="D1032" i="1"/>
  <c r="C1032" i="1"/>
  <c r="D1031" i="1"/>
  <c r="C1031" i="1"/>
  <c r="D1030" i="1"/>
  <c r="C1030" i="1"/>
  <c r="H1030" i="1" s="1"/>
  <c r="D1029" i="1"/>
  <c r="C1029" i="1"/>
  <c r="H1029" i="1" s="1"/>
  <c r="H1028" i="1"/>
  <c r="G1028" i="1"/>
  <c r="D1028" i="1"/>
  <c r="C1028" i="1"/>
  <c r="G1027" i="1"/>
  <c r="D1027" i="1"/>
  <c r="C1027" i="1"/>
  <c r="H1027" i="1" s="1"/>
  <c r="D1026" i="1"/>
  <c r="C1026" i="1"/>
  <c r="D1025" i="1"/>
  <c r="C1025" i="1"/>
  <c r="H1025" i="1" s="1"/>
  <c r="C1024" i="1"/>
  <c r="D1023" i="1"/>
  <c r="C1023" i="1"/>
  <c r="G1023" i="1" s="1"/>
  <c r="H1022" i="1"/>
  <c r="G1022" i="1"/>
  <c r="D1022" i="1"/>
  <c r="C1022" i="1"/>
  <c r="H1021" i="1"/>
  <c r="G1021" i="1"/>
  <c r="D1021" i="1"/>
  <c r="C1021" i="1"/>
  <c r="D1020" i="1"/>
  <c r="C1020" i="1"/>
  <c r="H1020" i="1" s="1"/>
  <c r="H1019" i="1"/>
  <c r="G1019" i="1"/>
  <c r="D1019" i="1"/>
  <c r="C1019" i="1"/>
  <c r="D1018" i="1"/>
  <c r="C1018" i="1"/>
  <c r="H1016" i="1"/>
  <c r="G1016" i="1"/>
  <c r="D1016" i="1"/>
  <c r="C1016" i="1"/>
  <c r="H1015" i="1"/>
  <c r="G1015" i="1"/>
  <c r="D1015" i="1"/>
  <c r="C1015" i="1"/>
  <c r="D1014" i="1"/>
  <c r="C1014" i="1"/>
  <c r="H1014" i="1" s="1"/>
  <c r="D1013" i="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G733" i="1"/>
  <c r="D733" i="1"/>
  <c r="C733" i="1"/>
  <c r="H732" i="1"/>
  <c r="G732" i="1"/>
  <c r="D732" i="1"/>
  <c r="C732" i="1"/>
  <c r="D731" i="1"/>
  <c r="C731" i="1"/>
  <c r="H731" i="1" s="1"/>
  <c r="H730" i="1"/>
  <c r="G730" i="1"/>
  <c r="D730" i="1"/>
  <c r="C730" i="1"/>
  <c r="D729" i="1"/>
  <c r="C729" i="1"/>
  <c r="H728" i="1"/>
  <c r="G728" i="1"/>
  <c r="D728" i="1"/>
  <c r="C728" i="1"/>
  <c r="D727" i="1"/>
  <c r="C727" i="1"/>
  <c r="H727" i="1" s="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D648" i="1"/>
  <c r="G648" i="1" s="1"/>
  <c r="C648" i="1"/>
  <c r="H647" i="1"/>
  <c r="D647" i="1"/>
  <c r="G647" i="1" s="1"/>
  <c r="C647" i="1"/>
  <c r="D646" i="1"/>
  <c r="H646" i="1" s="1"/>
  <c r="C646" i="1"/>
  <c r="D645" i="1"/>
  <c r="C645" i="1"/>
  <c r="H645" i="1" s="1"/>
  <c r="D642" i="1"/>
  <c r="H636" i="1"/>
  <c r="G636" i="1"/>
  <c r="D636" i="1"/>
  <c r="C636" i="1"/>
  <c r="G635" i="1"/>
  <c r="D635" i="1"/>
  <c r="H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D423" i="1"/>
  <c r="G423" i="1" s="1"/>
  <c r="C423" i="1"/>
  <c r="D422" i="1"/>
  <c r="D421" i="1"/>
  <c r="C421" i="1"/>
  <c r="G416" i="1"/>
  <c r="D416" i="1"/>
  <c r="H416" i="1" s="1"/>
  <c r="C416" i="1"/>
  <c r="D415" i="1"/>
  <c r="C415" i="1"/>
  <c r="H415" i="1" s="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G389" i="1" s="1"/>
  <c r="D388" i="1"/>
  <c r="C388" i="1"/>
  <c r="G388" i="1" s="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2" i="1" s="1"/>
  <c r="H271" i="1"/>
  <c r="G271" i="1"/>
  <c r="D271" i="1"/>
  <c r="C271" i="1"/>
  <c r="D270" i="1"/>
  <c r="C270" i="1"/>
  <c r="H270" i="1" s="1"/>
  <c r="C269" i="1"/>
  <c r="H268" i="1"/>
  <c r="G268" i="1"/>
  <c r="D268" i="1"/>
  <c r="C268" i="1"/>
  <c r="H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C215" i="1"/>
  <c r="H215" i="1" s="1"/>
  <c r="H214" i="1"/>
  <c r="G214" i="1"/>
  <c r="D214" i="1"/>
  <c r="C214" i="1"/>
  <c r="D213" i="1"/>
  <c r="C213" i="1"/>
  <c r="H213" i="1" s="1"/>
  <c r="D212" i="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G196" i="1"/>
  <c r="D196" i="1"/>
  <c r="C196" i="1"/>
  <c r="H196" i="1" s="1"/>
  <c r="D195" i="1"/>
  <c r="C195" i="1"/>
  <c r="H195" i="1" s="1"/>
  <c r="G194" i="1"/>
  <c r="D194" i="1"/>
  <c r="C194" i="1"/>
  <c r="H194" i="1" s="1"/>
  <c r="G193" i="1"/>
  <c r="D193" i="1"/>
  <c r="C193" i="1"/>
  <c r="H193" i="1" s="1"/>
  <c r="G192" i="1"/>
  <c r="D192" i="1"/>
  <c r="C192" i="1"/>
  <c r="H192" i="1" s="1"/>
  <c r="H191" i="1"/>
  <c r="G191" i="1"/>
  <c r="D191" i="1"/>
  <c r="C191"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D179" i="1"/>
  <c r="C179" i="1"/>
  <c r="H179" i="1" s="1"/>
  <c r="D178" i="1"/>
  <c r="C178" i="1"/>
  <c r="H178" i="1" s="1"/>
  <c r="H177" i="1"/>
  <c r="G177" i="1"/>
  <c r="D177" i="1"/>
  <c r="C177" i="1"/>
  <c r="D176" i="1"/>
  <c r="C176" i="1"/>
  <c r="H176" i="1" s="1"/>
  <c r="D175" i="1"/>
  <c r="C175" i="1"/>
  <c r="D174" i="1"/>
  <c r="D173" i="1"/>
  <c r="C173" i="1"/>
  <c r="H172" i="1"/>
  <c r="G172" i="1"/>
  <c r="D172" i="1"/>
  <c r="C172" i="1"/>
  <c r="D171" i="1"/>
  <c r="C171" i="1"/>
  <c r="H171" i="1" s="1"/>
  <c r="D170" i="1"/>
  <c r="C170" i="1"/>
  <c r="H170" i="1" s="1"/>
  <c r="D169" i="1"/>
  <c r="C169" i="1"/>
  <c r="D168" i="1"/>
  <c r="C168" i="1"/>
  <c r="H168" i="1" s="1"/>
  <c r="D167" i="1"/>
  <c r="C167" i="1"/>
  <c r="H167" i="1" s="1"/>
  <c r="D166" i="1"/>
  <c r="C166" i="1"/>
  <c r="H165" i="1"/>
  <c r="G165" i="1"/>
  <c r="D165" i="1"/>
  <c r="C165" i="1"/>
  <c r="D164" i="1"/>
  <c r="C164" i="1"/>
  <c r="D163" i="1"/>
  <c r="H163" i="1" s="1"/>
  <c r="C163" i="1"/>
  <c r="D162" i="1"/>
  <c r="C162" i="1"/>
  <c r="H162" i="1" s="1"/>
  <c r="D161" i="1"/>
  <c r="C161" i="1"/>
  <c r="D159" i="1"/>
  <c r="C159" i="1"/>
  <c r="H159" i="1" s="1"/>
  <c r="D158" i="1"/>
  <c r="G158" i="1" s="1"/>
  <c r="C158" i="1"/>
  <c r="H158" i="1" s="1"/>
  <c r="H157" i="1"/>
  <c r="G157" i="1"/>
  <c r="D157" i="1"/>
  <c r="C157" i="1"/>
  <c r="D156" i="1"/>
  <c r="C156" i="1"/>
  <c r="H156" i="1" s="1"/>
  <c r="G155" i="1"/>
  <c r="D155" i="1"/>
  <c r="C155" i="1"/>
  <c r="H155" i="1" s="1"/>
  <c r="H154" i="1"/>
  <c r="G154" i="1"/>
  <c r="D154" i="1"/>
  <c r="C154" i="1"/>
  <c r="H153" i="1"/>
  <c r="G153" i="1"/>
  <c r="D153" i="1"/>
  <c r="C153" i="1"/>
  <c r="H152" i="1"/>
  <c r="G152" i="1"/>
  <c r="D152" i="1"/>
  <c r="C152" i="1"/>
  <c r="D151" i="1"/>
  <c r="G151" i="1" s="1"/>
  <c r="C151" i="1"/>
  <c r="H151" i="1" s="1"/>
  <c r="D150" i="1"/>
  <c r="C150" i="1"/>
  <c r="H150" i="1" s="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C131" i="1"/>
  <c r="H131" i="1" s="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D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C66" i="1"/>
  <c r="H66" i="1" s="1"/>
  <c r="G65" i="1"/>
  <c r="D65" i="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2" i="9" l="1"/>
  <c r="E322" i="9"/>
  <c r="B322" i="9" s="1"/>
  <c r="E324" i="9"/>
  <c r="B324" i="9" s="1"/>
  <c r="E327" i="9"/>
  <c r="B327" i="9" s="1"/>
  <c r="E326" i="9"/>
  <c r="B326" i="9" s="1"/>
  <c r="E31" i="9"/>
  <c r="B31" i="9" s="1"/>
  <c r="E37" i="9"/>
  <c r="B37" i="9" s="1"/>
  <c r="E320" i="9"/>
  <c r="B320" i="9" s="1"/>
  <c r="E5" i="7"/>
  <c r="H34" i="3"/>
  <c r="C1555" i="1"/>
  <c r="D5" i="7"/>
  <c r="D1510" i="1"/>
  <c r="E141" i="6"/>
  <c r="F114" i="6"/>
  <c r="G1511" i="1"/>
  <c r="G1513" i="1"/>
  <c r="G1072" i="1"/>
  <c r="G1071" i="1"/>
  <c r="G1070" i="1"/>
  <c r="G1068" i="1"/>
  <c r="G1069" i="1"/>
  <c r="G1065" i="1"/>
  <c r="G1064" i="1"/>
  <c r="G1063" i="1"/>
  <c r="G1061" i="1"/>
  <c r="G1062" i="1"/>
  <c r="G1050" i="1"/>
  <c r="H1050" i="1"/>
  <c r="H1046" i="1"/>
  <c r="H1044" i="1"/>
  <c r="G1043" i="1"/>
  <c r="H1398" i="1"/>
  <c r="H1397" i="1"/>
  <c r="H1396" i="1"/>
  <c r="H1395" i="1"/>
  <c r="H1394" i="1"/>
  <c r="H1393" i="1"/>
  <c r="H1392" i="1"/>
  <c r="H1391" i="1"/>
  <c r="H1389" i="1"/>
  <c r="H1388" i="1"/>
  <c r="H1387" i="1"/>
  <c r="H1386" i="1"/>
  <c r="H1385" i="1"/>
  <c r="H1384" i="1"/>
  <c r="E318" i="9"/>
  <c r="B318" i="9" s="1"/>
  <c r="G1307" i="1"/>
  <c r="G1304" i="1"/>
  <c r="G1303" i="1"/>
  <c r="G1299" i="1"/>
  <c r="G1297" i="1"/>
  <c r="G1296" i="1"/>
  <c r="G1290" i="1"/>
  <c r="G1289" i="1"/>
  <c r="G1288" i="1"/>
  <c r="G1282" i="1"/>
  <c r="H1299" i="1"/>
  <c r="H1298" i="1"/>
  <c r="C1295" i="1"/>
  <c r="G1295" i="1" s="1"/>
  <c r="H1296" i="1"/>
  <c r="H1294" i="1"/>
  <c r="C1281" i="1"/>
  <c r="G1283" i="1"/>
  <c r="G1278" i="1"/>
  <c r="H1278" i="1"/>
  <c r="G1276" i="1"/>
  <c r="H1274" i="1"/>
  <c r="H1273" i="1"/>
  <c r="H1271" i="1"/>
  <c r="G1277" i="1"/>
  <c r="G1274" i="1"/>
  <c r="G1273" i="1"/>
  <c r="G1271" i="1"/>
  <c r="G1270" i="1"/>
  <c r="H1268" i="1"/>
  <c r="F264" i="5"/>
  <c r="G1254" i="1"/>
  <c r="G1252" i="1"/>
  <c r="G1253" i="1"/>
  <c r="H1178" i="1"/>
  <c r="H1177" i="1"/>
  <c r="H1176" i="1"/>
  <c r="F171" i="5"/>
  <c r="G1398" i="1"/>
  <c r="G1396" i="1"/>
  <c r="E335" i="9"/>
  <c r="B335" i="9" s="1"/>
  <c r="G1393" i="1"/>
  <c r="G1392" i="1"/>
  <c r="G1391" i="1"/>
  <c r="G1390" i="1"/>
  <c r="G1389" i="1"/>
  <c r="G1386" i="1"/>
  <c r="G1385" i="1"/>
  <c r="G1384" i="1"/>
  <c r="G1258" i="1"/>
  <c r="G1261" i="1"/>
  <c r="H1262" i="1"/>
  <c r="G1263" i="1"/>
  <c r="H1266" i="1"/>
  <c r="H1265" i="1"/>
  <c r="H1264" i="1"/>
  <c r="G1317" i="1"/>
  <c r="G1311" i="1"/>
  <c r="G1315" i="1"/>
  <c r="G1316" i="1"/>
  <c r="G1305" i="1"/>
  <c r="G1340" i="1"/>
  <c r="H1183" i="1"/>
  <c r="E337" i="9"/>
  <c r="B337" i="9" s="1"/>
  <c r="G1681" i="1"/>
  <c r="G1683" i="1"/>
  <c r="G1654" i="1"/>
  <c r="H1654" i="1"/>
  <c r="D51" i="8"/>
  <c r="C1628" i="1" s="1"/>
  <c r="H1628" i="1" s="1"/>
  <c r="C1634" i="1"/>
  <c r="G1613" i="1"/>
  <c r="H1610" i="1"/>
  <c r="H1606" i="1"/>
  <c r="H1602" i="1"/>
  <c r="C1604" i="1"/>
  <c r="H1604" i="1" s="1"/>
  <c r="G1605" i="1"/>
  <c r="G1601" i="1"/>
  <c r="H1594" i="1"/>
  <c r="G1585" i="1"/>
  <c r="H1583" i="1"/>
  <c r="G1583" i="1"/>
  <c r="H421" i="1"/>
  <c r="E25" i="9"/>
  <c r="B25" i="9" s="1"/>
  <c r="E296" i="9"/>
  <c r="B296" i="9" s="1"/>
  <c r="B312" i="9"/>
  <c r="E311" i="9"/>
  <c r="B311" i="9" s="1"/>
  <c r="E36" i="9"/>
  <c r="B36" i="9" s="1"/>
  <c r="E329" i="9"/>
  <c r="B329" i="9" s="1"/>
  <c r="H848" i="1"/>
  <c r="G848" i="1"/>
  <c r="H737" i="1"/>
  <c r="G737" i="1"/>
  <c r="G731" i="1"/>
  <c r="H729" i="1"/>
  <c r="G729" i="1"/>
  <c r="G727" i="1"/>
  <c r="G726" i="1"/>
  <c r="F236" i="9"/>
  <c r="B236" i="9" s="1"/>
  <c r="G717" i="1"/>
  <c r="H678" i="1"/>
  <c r="G678" i="1"/>
  <c r="G677" i="1"/>
  <c r="G676" i="1"/>
  <c r="H649" i="1"/>
  <c r="G646" i="1"/>
  <c r="G649" i="1"/>
  <c r="F656" i="4"/>
  <c r="G645" i="1"/>
  <c r="G415" i="1"/>
  <c r="G421" i="1"/>
  <c r="E647" i="4"/>
  <c r="D641" i="1" s="1"/>
  <c r="H388" i="1"/>
  <c r="H389" i="1"/>
  <c r="H422" i="1"/>
  <c r="G422" i="1"/>
  <c r="E294" i="9"/>
  <c r="B294" i="9" s="1"/>
  <c r="G270" i="1"/>
  <c r="G272" i="1"/>
  <c r="E273" i="4"/>
  <c r="D269" i="1" s="1"/>
  <c r="C265" i="1"/>
  <c r="H265" i="1" s="1"/>
  <c r="G267" i="1"/>
  <c r="G215" i="1"/>
  <c r="G213" i="1"/>
  <c r="G212" i="1"/>
  <c r="F216" i="4"/>
  <c r="G197" i="1"/>
  <c r="G195" i="1"/>
  <c r="F244" i="9"/>
  <c r="B244" i="9" s="1"/>
  <c r="E57" i="9"/>
  <c r="B57" i="9" s="1"/>
  <c r="E56" i="9"/>
  <c r="B56" i="9" s="1"/>
  <c r="E164" i="4"/>
  <c r="D160" i="1" s="1"/>
  <c r="H190" i="1"/>
  <c r="G190" i="1"/>
  <c r="F194" i="4"/>
  <c r="F242" i="9"/>
  <c r="B242" i="9" s="1"/>
  <c r="F240" i="9"/>
  <c r="B240" i="9" s="1"/>
  <c r="E53" i="9"/>
  <c r="B53" i="9" s="1"/>
  <c r="F239" i="9"/>
  <c r="B239" i="9" s="1"/>
  <c r="E52" i="9"/>
  <c r="B52" i="9" s="1"/>
  <c r="E51" i="9"/>
  <c r="B51" i="9" s="1"/>
  <c r="F238" i="9"/>
  <c r="B238" i="9" s="1"/>
  <c r="G179" i="1"/>
  <c r="E50" i="9"/>
  <c r="B50" i="9" s="1"/>
  <c r="G178" i="1"/>
  <c r="G176" i="1"/>
  <c r="H174" i="1"/>
  <c r="F178" i="4"/>
  <c r="H175" i="1"/>
  <c r="G174" i="1"/>
  <c r="G175" i="1"/>
  <c r="H173" i="1"/>
  <c r="G173" i="1"/>
  <c r="G171" i="1"/>
  <c r="G170" i="1"/>
  <c r="H169" i="1"/>
  <c r="H166" i="1"/>
  <c r="G169" i="1"/>
  <c r="G168" i="1"/>
  <c r="D164" i="4"/>
  <c r="C160" i="1" s="1"/>
  <c r="G160" i="1" s="1"/>
  <c r="G167" i="1"/>
  <c r="G166" i="1"/>
  <c r="F170" i="4"/>
  <c r="H164" i="1"/>
  <c r="G164" i="1"/>
  <c r="G163" i="1"/>
  <c r="E49" i="9"/>
  <c r="B49" i="9" s="1"/>
  <c r="H161" i="1"/>
  <c r="G161" i="1"/>
  <c r="G162" i="1"/>
  <c r="F165" i="4"/>
  <c r="G159" i="1"/>
  <c r="G156" i="1"/>
  <c r="D153" i="4"/>
  <c r="C149" i="1" s="1"/>
  <c r="E153" i="4"/>
  <c r="E48" i="9"/>
  <c r="B48" i="9" s="1"/>
  <c r="F237" i="9"/>
  <c r="B237" i="9" s="1"/>
  <c r="G150" i="1"/>
  <c r="G131" i="1"/>
  <c r="G132" i="1"/>
  <c r="F135" i="4"/>
  <c r="G108" i="1"/>
  <c r="G113" i="1"/>
  <c r="E46" i="9"/>
  <c r="B46" i="9" s="1"/>
  <c r="H81" i="1"/>
  <c r="H79" i="1"/>
  <c r="G79" i="1"/>
  <c r="G81" i="1"/>
  <c r="F83" i="4"/>
  <c r="G64" i="1"/>
  <c r="C45" i="1"/>
  <c r="H45" i="1"/>
  <c r="G45" i="1"/>
  <c r="E34" i="9"/>
  <c r="B34" i="9" s="1"/>
  <c r="H1317" i="1"/>
  <c r="H1314" i="1"/>
  <c r="H1312" i="1"/>
  <c r="C1301" i="1"/>
  <c r="G1301" i="1" s="1"/>
  <c r="H1302" i="1"/>
  <c r="F297" i="5"/>
  <c r="C1300" i="1"/>
  <c r="G1300" i="1" s="1"/>
  <c r="H1301" i="1"/>
  <c r="H1269" i="1"/>
  <c r="G1268" i="1"/>
  <c r="G1269" i="1"/>
  <c r="G1266" i="1"/>
  <c r="F260" i="5"/>
  <c r="D255" i="5"/>
  <c r="C1259" i="1" s="1"/>
  <c r="G1264" i="1"/>
  <c r="G1265" i="1"/>
  <c r="E304" i="9"/>
  <c r="B304" i="9" s="1"/>
  <c r="G1262" i="1"/>
  <c r="E303" i="9"/>
  <c r="B303" i="9" s="1"/>
  <c r="F256" i="5"/>
  <c r="C1260" i="1"/>
  <c r="G1257" i="1"/>
  <c r="G1256" i="1"/>
  <c r="G1251" i="1"/>
  <c r="E340" i="9"/>
  <c r="B340" i="9" s="1"/>
  <c r="G1201" i="1"/>
  <c r="G1203" i="1"/>
  <c r="F197" i="5"/>
  <c r="G1200" i="1"/>
  <c r="G1198" i="1"/>
  <c r="H1182" i="1"/>
  <c r="G1184" i="1"/>
  <c r="G1182" i="1"/>
  <c r="E336" i="9"/>
  <c r="B336" i="9" s="1"/>
  <c r="G1183" i="1"/>
  <c r="G1176" i="1"/>
  <c r="G1179" i="1"/>
  <c r="G1152" i="1"/>
  <c r="G1155" i="1"/>
  <c r="G1161" i="1"/>
  <c r="E307" i="9"/>
  <c r="B307" i="9" s="1"/>
  <c r="G1092" i="1"/>
  <c r="H1090" i="1"/>
  <c r="G1090" i="1"/>
  <c r="G1089" i="1"/>
  <c r="G1087" i="1"/>
  <c r="H1087" i="1"/>
  <c r="H1089" i="1"/>
  <c r="G1085" i="1"/>
  <c r="H1085" i="1"/>
  <c r="G1080" i="1"/>
  <c r="F341" i="9"/>
  <c r="B341" i="9" s="1"/>
  <c r="F70" i="5"/>
  <c r="C1075" i="1"/>
  <c r="G1076" i="1"/>
  <c r="G1078" i="1"/>
  <c r="F71" i="5"/>
  <c r="G1060" i="1"/>
  <c r="H1057" i="1"/>
  <c r="G1057" i="1"/>
  <c r="G1059" i="1"/>
  <c r="H1045" i="1"/>
  <c r="G1045" i="1"/>
  <c r="H1040" i="1"/>
  <c r="H1042" i="1"/>
  <c r="G1042" i="1"/>
  <c r="G1040" i="1"/>
  <c r="G1041" i="1"/>
  <c r="F35" i="5"/>
  <c r="H1033" i="1"/>
  <c r="G1033" i="1"/>
  <c r="H1031" i="1"/>
  <c r="G1031" i="1"/>
  <c r="G1030" i="1"/>
  <c r="G1029" i="1"/>
  <c r="H1024" i="1"/>
  <c r="H1026" i="1"/>
  <c r="G1026" i="1"/>
  <c r="D12" i="5"/>
  <c r="C1017" i="1" s="1"/>
  <c r="G1024" i="1"/>
  <c r="G1025" i="1"/>
  <c r="F19" i="5"/>
  <c r="H1023" i="1"/>
  <c r="G1018" i="1"/>
  <c r="H1018" i="1"/>
  <c r="F13" i="5"/>
  <c r="G1020" i="1"/>
  <c r="G1013" i="1"/>
  <c r="G1014" i="1"/>
  <c r="F8" i="5"/>
  <c r="H1551" i="1"/>
  <c r="G1551" i="1"/>
  <c r="I1551" i="1" s="1"/>
  <c r="J1551" i="1"/>
  <c r="H1555" i="1"/>
  <c r="G1555" i="1"/>
  <c r="H1557" i="1"/>
  <c r="G1557" i="1"/>
  <c r="J1557" i="1"/>
  <c r="H1561" i="1"/>
  <c r="G1561" i="1"/>
  <c r="I1561" i="1" s="1"/>
  <c r="J1561" i="1"/>
  <c r="F7" i="4"/>
  <c r="E6" i="4"/>
  <c r="H1549" i="1"/>
  <c r="G1549" i="1"/>
  <c r="J1549" i="1"/>
  <c r="H1553" i="1"/>
  <c r="G1553" i="1"/>
  <c r="I1553" i="1" s="1"/>
  <c r="J1553" i="1"/>
  <c r="H1556" i="1"/>
  <c r="G1556" i="1"/>
  <c r="H1559" i="1"/>
  <c r="G1559" i="1"/>
  <c r="J1559" i="1"/>
  <c r="E418" i="4"/>
  <c r="D413" i="1" s="1"/>
  <c r="I1541" i="1"/>
  <c r="J1542" i="1"/>
  <c r="G1544" i="1"/>
  <c r="I1544" i="1" s="1"/>
  <c r="I1545" i="1"/>
  <c r="J1546" i="1"/>
  <c r="H24" i="9"/>
  <c r="F153" i="4"/>
  <c r="F309" i="4"/>
  <c r="F361" i="4"/>
  <c r="E640" i="4"/>
  <c r="D634" i="1" s="1"/>
  <c r="H1548" i="1"/>
  <c r="I1548" i="1" s="1"/>
  <c r="H1550" i="1"/>
  <c r="I1550" i="1" s="1"/>
  <c r="H1552" i="1"/>
  <c r="I1552" i="1" s="1"/>
  <c r="H1554" i="1"/>
  <c r="I1554" i="1" s="1"/>
  <c r="H1558" i="1"/>
  <c r="I1558" i="1" s="1"/>
  <c r="H1560" i="1"/>
  <c r="I1560" i="1" s="1"/>
  <c r="H1562" i="1"/>
  <c r="I1562" i="1" s="1"/>
  <c r="J1564" i="1"/>
  <c r="H1565" i="1"/>
  <c r="I1565" i="1" s="1"/>
  <c r="J1566" i="1"/>
  <c r="H1567" i="1"/>
  <c r="I1567" i="1" s="1"/>
  <c r="J1568" i="1"/>
  <c r="H1569" i="1"/>
  <c r="I1569" i="1" s="1"/>
  <c r="J1570" i="1"/>
  <c r="H1573" i="1"/>
  <c r="I1573" i="1" s="1"/>
  <c r="J1574" i="1"/>
  <c r="H1575" i="1"/>
  <c r="I1575" i="1" s="1"/>
  <c r="J1576" i="1"/>
  <c r="H1578" i="1"/>
  <c r="I1578" i="1" s="1"/>
  <c r="J1579" i="1"/>
  <c r="H1580" i="1"/>
  <c r="I1580" i="1" s="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F8" i="4"/>
  <c r="F50" i="4"/>
  <c r="D82" i="4"/>
  <c r="D106" i="4"/>
  <c r="F126" i="4"/>
  <c r="F154" i="4"/>
  <c r="F274" i="4"/>
  <c r="D648" i="4"/>
  <c r="D584" i="4"/>
  <c r="D647" i="4"/>
  <c r="D44" i="8"/>
  <c r="J1541" i="1"/>
  <c r="J1543" i="1"/>
  <c r="J1545" i="1"/>
  <c r="G1563" i="1"/>
  <c r="G1564" i="1"/>
  <c r="I1564" i="1" s="1"/>
  <c r="G1566" i="1"/>
  <c r="I1566" i="1" s="1"/>
  <c r="G1568" i="1"/>
  <c r="I1568" i="1" s="1"/>
  <c r="G1570" i="1"/>
  <c r="I1570" i="1" s="1"/>
  <c r="G1574" i="1"/>
  <c r="I1574" i="1" s="1"/>
  <c r="G1576" i="1"/>
  <c r="I1576" i="1" s="1"/>
  <c r="G1579" i="1"/>
  <c r="I1579" i="1" s="1"/>
  <c r="G1581" i="1"/>
  <c r="I1581" i="1" s="1"/>
  <c r="F274" i="5"/>
  <c r="D134" i="4"/>
  <c r="D202" i="4"/>
  <c r="D262" i="4"/>
  <c r="D321" i="4"/>
  <c r="D373" i="4"/>
  <c r="F427" i="4"/>
  <c r="D466" i="4"/>
  <c r="D522" i="4"/>
  <c r="F630" i="4"/>
  <c r="D629" i="4"/>
  <c r="G346" i="9"/>
  <c r="E346" i="9" s="1"/>
  <c r="D479" i="4"/>
  <c r="D491" i="4"/>
  <c r="D536" i="4"/>
  <c r="D571" i="4"/>
  <c r="G156" i="9"/>
  <c r="E156" i="9" s="1"/>
  <c r="B156" i="9" s="1"/>
  <c r="F607" i="4"/>
  <c r="D88" i="5"/>
  <c r="F136" i="5"/>
  <c r="F150" i="5"/>
  <c r="D203" i="5"/>
  <c r="D177" i="5" s="1"/>
  <c r="F219" i="5"/>
  <c r="F277" i="5"/>
  <c r="F5" i="6"/>
  <c r="D35" i="6"/>
  <c r="D141" i="6" s="1"/>
  <c r="D129" i="6"/>
  <c r="H310" i="9"/>
  <c r="G310" i="9"/>
  <c r="H309" i="9"/>
  <c r="M228"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79" i="9"/>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B61" i="9"/>
  <c r="E88" i="5"/>
  <c r="D1093" i="1" s="1"/>
  <c r="F89" i="5"/>
  <c r="E177" i="5"/>
  <c r="H19" i="9" s="1"/>
  <c r="E19" i="9" s="1"/>
  <c r="B19" i="9" s="1"/>
  <c r="F178" i="5"/>
  <c r="G315" i="9"/>
  <c r="G316" i="9"/>
  <c r="E339" i="9"/>
  <c r="B339" i="9" s="1"/>
  <c r="E12" i="5"/>
  <c r="H316" i="9"/>
  <c r="H315" i="9"/>
  <c r="E255" i="5"/>
  <c r="D1259" i="1" s="1"/>
  <c r="B235" i="9"/>
  <c r="B241" i="9"/>
  <c r="B251" i="9"/>
  <c r="B257" i="9"/>
  <c r="B259" i="9"/>
  <c r="B263" i="9"/>
  <c r="B277" i="9"/>
  <c r="B272" i="9"/>
  <c r="B233" i="9"/>
  <c r="B243" i="9"/>
  <c r="B249" i="9"/>
  <c r="B271" i="9"/>
  <c r="B275" i="9"/>
  <c r="B279" i="9"/>
  <c r="D1538" i="1" l="1"/>
  <c r="I33" i="3"/>
  <c r="I1557" i="1"/>
  <c r="H33" i="3"/>
  <c r="C1538" i="1"/>
  <c r="D1537" i="1"/>
  <c r="I31" i="3"/>
  <c r="H1510" i="1"/>
  <c r="G1510" i="1"/>
  <c r="H1295" i="1"/>
  <c r="G1281" i="1"/>
  <c r="H1281" i="1"/>
  <c r="D251" i="5"/>
  <c r="D176" i="5" s="1"/>
  <c r="E309" i="9"/>
  <c r="B309" i="9" s="1"/>
  <c r="G1628" i="1"/>
  <c r="D45" i="8"/>
  <c r="C1622" i="1" s="1"/>
  <c r="G1634" i="1"/>
  <c r="H1634" i="1"/>
  <c r="G343" i="9"/>
  <c r="E343" i="9" s="1"/>
  <c r="B343" i="9" s="1"/>
  <c r="G1604" i="1"/>
  <c r="G269" i="1"/>
  <c r="H269" i="1"/>
  <c r="F273" i="4"/>
  <c r="G265" i="1"/>
  <c r="F164" i="4"/>
  <c r="H160" i="1"/>
  <c r="D152" i="4"/>
  <c r="G24" i="9"/>
  <c r="E24" i="9" s="1"/>
  <c r="B24" i="9" s="1"/>
  <c r="E152" i="4"/>
  <c r="D149" i="1"/>
  <c r="H1300" i="1"/>
  <c r="F255" i="5"/>
  <c r="G1260" i="1"/>
  <c r="H1260" i="1"/>
  <c r="H1075" i="1"/>
  <c r="G1075" i="1"/>
  <c r="D7" i="5"/>
  <c r="F12" i="5"/>
  <c r="C1012" i="1"/>
  <c r="H22" i="3"/>
  <c r="F141" i="6"/>
  <c r="H31" i="3"/>
  <c r="C1537" i="1"/>
  <c r="G348" i="9"/>
  <c r="E348" i="9" s="1"/>
  <c r="F177" i="5"/>
  <c r="H24" i="3"/>
  <c r="C1181" i="1"/>
  <c r="E179" i="9"/>
  <c r="B179" i="9" s="1"/>
  <c r="E310" i="9"/>
  <c r="B310" i="9" s="1"/>
  <c r="F536" i="4"/>
  <c r="D535" i="4"/>
  <c r="C530" i="1"/>
  <c r="F522" i="4"/>
  <c r="C516" i="1"/>
  <c r="F373" i="4"/>
  <c r="C368" i="1"/>
  <c r="F134" i="4"/>
  <c r="C130" i="1"/>
  <c r="E69" i="5"/>
  <c r="C1621" i="1"/>
  <c r="I39" i="3"/>
  <c r="F82" i="4"/>
  <c r="C78" i="1"/>
  <c r="D360" i="4"/>
  <c r="I1559" i="1"/>
  <c r="I1549" i="1"/>
  <c r="D6" i="4"/>
  <c r="G1259" i="1"/>
  <c r="H1259" i="1"/>
  <c r="E7" i="5"/>
  <c r="D1017" i="1"/>
  <c r="E316" i="9"/>
  <c r="B316" i="9" s="1"/>
  <c r="I24" i="3"/>
  <c r="D1181" i="1"/>
  <c r="F491" i="4"/>
  <c r="C485" i="1"/>
  <c r="B346" i="9"/>
  <c r="E345" i="9"/>
  <c r="I10" i="3" s="1"/>
  <c r="F466" i="4"/>
  <c r="C460" i="1"/>
  <c r="F321" i="4"/>
  <c r="C316" i="1"/>
  <c r="F647" i="4"/>
  <c r="C641" i="1"/>
  <c r="E251" i="5"/>
  <c r="E315" i="9"/>
  <c r="B315" i="9" s="1"/>
  <c r="F129" i="6"/>
  <c r="C1525" i="1"/>
  <c r="F479" i="4"/>
  <c r="C473" i="1"/>
  <c r="F629" i="4"/>
  <c r="C623" i="1"/>
  <c r="D430" i="4"/>
  <c r="F262" i="4"/>
  <c r="C258" i="1"/>
  <c r="F584" i="4"/>
  <c r="C578" i="1"/>
  <c r="D308" i="4"/>
  <c r="I17" i="3"/>
  <c r="E422" i="4"/>
  <c r="D2" i="1"/>
  <c r="F35" i="6"/>
  <c r="H28" i="3"/>
  <c r="C1431" i="1"/>
  <c r="G338" i="9"/>
  <c r="E338" i="9" s="1"/>
  <c r="B338" i="9" s="1"/>
  <c r="F203" i="5"/>
  <c r="C1207" i="1"/>
  <c r="D69" i="5"/>
  <c r="F88" i="5"/>
  <c r="C1093" i="1"/>
  <c r="F571" i="4"/>
  <c r="C565" i="1"/>
  <c r="F202" i="4"/>
  <c r="C198" i="1"/>
  <c r="F648" i="4"/>
  <c r="C642" i="1"/>
  <c r="F106" i="4"/>
  <c r="C102" i="1"/>
  <c r="H1538" i="1" l="1"/>
  <c r="G1538" i="1"/>
  <c r="F251" i="5"/>
  <c r="C1255" i="1"/>
  <c r="H25" i="3"/>
  <c r="G344" i="9"/>
  <c r="E344" i="9" s="1"/>
  <c r="B344" i="9" s="1"/>
  <c r="I40" i="3"/>
  <c r="K1481" i="9"/>
  <c r="G1622" i="1"/>
  <c r="H1622" i="1"/>
  <c r="E342" i="9"/>
  <c r="F152" i="4"/>
  <c r="H18" i="3"/>
  <c r="D299" i="4"/>
  <c r="D300" i="4" s="1"/>
  <c r="C148" i="1"/>
  <c r="G149" i="1"/>
  <c r="H149" i="1"/>
  <c r="D148" i="1"/>
  <c r="I18" i="3"/>
  <c r="E299" i="4"/>
  <c r="G1207" i="1"/>
  <c r="H1207" i="1"/>
  <c r="G578" i="1"/>
  <c r="H578" i="1"/>
  <c r="G623" i="1"/>
  <c r="H623" i="1"/>
  <c r="G1525" i="1"/>
  <c r="H1525" i="1"/>
  <c r="I25" i="3"/>
  <c r="D1255" i="1"/>
  <c r="D418" i="4"/>
  <c r="F360" i="4"/>
  <c r="C355" i="1"/>
  <c r="G1621" i="1"/>
  <c r="H1621" i="1"/>
  <c r="H11" i="3"/>
  <c r="G130" i="1"/>
  <c r="H130" i="1"/>
  <c r="G516" i="1"/>
  <c r="H516" i="1"/>
  <c r="G1181" i="1"/>
  <c r="H1181" i="1"/>
  <c r="E347" i="9"/>
  <c r="B348" i="9"/>
  <c r="G102" i="1"/>
  <c r="H102" i="1"/>
  <c r="G198" i="1"/>
  <c r="H198" i="1"/>
  <c r="G1093" i="1"/>
  <c r="H1093" i="1"/>
  <c r="G258" i="1"/>
  <c r="H258" i="1"/>
  <c r="G316" i="1"/>
  <c r="H316" i="1"/>
  <c r="G1017" i="1"/>
  <c r="H1017" i="1"/>
  <c r="F6" i="4"/>
  <c r="H17" i="3"/>
  <c r="D422" i="4"/>
  <c r="C2" i="1"/>
  <c r="G78" i="1"/>
  <c r="H78" i="1"/>
  <c r="G1537" i="1"/>
  <c r="H1537" i="1"/>
  <c r="E643" i="4"/>
  <c r="D417" i="1"/>
  <c r="G473" i="1"/>
  <c r="H473" i="1"/>
  <c r="E6" i="5"/>
  <c r="I22" i="3"/>
  <c r="D1012" i="1"/>
  <c r="F7" i="5"/>
  <c r="G368" i="1"/>
  <c r="H368" i="1"/>
  <c r="G530" i="1"/>
  <c r="H530" i="1"/>
  <c r="C1180" i="1"/>
  <c r="G642" i="1"/>
  <c r="H642" i="1"/>
  <c r="G565" i="1"/>
  <c r="H565" i="1"/>
  <c r="F69" i="5"/>
  <c r="H23" i="3"/>
  <c r="C1074" i="1"/>
  <c r="D6" i="5"/>
  <c r="H1431" i="1"/>
  <c r="G1431" i="1"/>
  <c r="H9" i="3"/>
  <c r="F308" i="4"/>
  <c r="D417" i="4"/>
  <c r="C303" i="1"/>
  <c r="D639" i="4"/>
  <c r="F430" i="4"/>
  <c r="C424" i="1"/>
  <c r="G641" i="1"/>
  <c r="H641" i="1"/>
  <c r="G460" i="1"/>
  <c r="H460" i="1"/>
  <c r="G485" i="1"/>
  <c r="H485" i="1"/>
  <c r="E176" i="5"/>
  <c r="D1180" i="1" s="1"/>
  <c r="I23" i="3"/>
  <c r="D1074" i="1"/>
  <c r="D640" i="4"/>
  <c r="F535" i="4"/>
  <c r="C529" i="1"/>
  <c r="G1255" i="1" l="1"/>
  <c r="C295" i="1"/>
  <c r="D423" i="4"/>
  <c r="D425" i="4" s="1"/>
  <c r="D301" i="4"/>
  <c r="C297" i="1" s="1"/>
  <c r="F299" i="4"/>
  <c r="G148" i="1"/>
  <c r="H148" i="1"/>
  <c r="D295" i="1"/>
  <c r="E300" i="4"/>
  <c r="D296" i="1" s="1"/>
  <c r="E301" i="4"/>
  <c r="D297" i="1" s="1"/>
  <c r="E423" i="4"/>
  <c r="F423" i="4" s="1"/>
  <c r="H1255" i="1"/>
  <c r="D644" i="4"/>
  <c r="G1012" i="1"/>
  <c r="H1012" i="1"/>
  <c r="N3" i="9"/>
  <c r="I11" i="3"/>
  <c r="G529" i="1"/>
  <c r="H529" i="1"/>
  <c r="G424" i="1"/>
  <c r="H424" i="1"/>
  <c r="F417" i="4"/>
  <c r="C412" i="1"/>
  <c r="G306" i="9"/>
  <c r="E306" i="9" s="1"/>
  <c r="B306" i="9" s="1"/>
  <c r="G299" i="9"/>
  <c r="F6" i="5"/>
  <c r="C1011" i="1"/>
  <c r="G1180" i="1"/>
  <c r="H1180" i="1"/>
  <c r="D637" i="1"/>
  <c r="F418" i="4"/>
  <c r="C413" i="1"/>
  <c r="K3" i="9"/>
  <c r="I9" i="3"/>
  <c r="G1074" i="1"/>
  <c r="H1074" i="1"/>
  <c r="F176" i="5"/>
  <c r="H299" i="9"/>
  <c r="D1011" i="1"/>
  <c r="G2" i="1"/>
  <c r="H2" i="1"/>
  <c r="C296" i="1"/>
  <c r="F640" i="4"/>
  <c r="C634" i="1"/>
  <c r="F639" i="4"/>
  <c r="C633" i="1"/>
  <c r="G303" i="1"/>
  <c r="H303" i="1"/>
  <c r="F422" i="4"/>
  <c r="D643" i="4"/>
  <c r="C417" i="1"/>
  <c r="G355" i="1"/>
  <c r="H355" i="1"/>
  <c r="G295" i="1" l="1"/>
  <c r="F301" i="4"/>
  <c r="G20" i="9"/>
  <c r="C418" i="1"/>
  <c r="D424" i="4"/>
  <c r="H295" i="1"/>
  <c r="F300" i="4"/>
  <c r="D418" i="1"/>
  <c r="E644" i="4"/>
  <c r="F644" i="4" s="1"/>
  <c r="H20" i="9"/>
  <c r="E424" i="4"/>
  <c r="D419" i="1" s="1"/>
  <c r="E425" i="4"/>
  <c r="D420" i="1" s="1"/>
  <c r="C419" i="1"/>
  <c r="G417" i="1"/>
  <c r="H417" i="1"/>
  <c r="G633" i="1"/>
  <c r="H633" i="1"/>
  <c r="G296" i="1"/>
  <c r="H296" i="1"/>
  <c r="D645" i="4"/>
  <c r="F643" i="4"/>
  <c r="C637" i="1"/>
  <c r="G634" i="1"/>
  <c r="H634" i="1"/>
  <c r="G413" i="1"/>
  <c r="H413" i="1"/>
  <c r="E299" i="9"/>
  <c r="G412" i="1"/>
  <c r="H412" i="1"/>
  <c r="G297" i="1"/>
  <c r="H297" i="1"/>
  <c r="F425" i="4"/>
  <c r="C420" i="1"/>
  <c r="H8" i="3"/>
  <c r="G1011" i="1"/>
  <c r="H1011" i="1"/>
  <c r="D646" i="4"/>
  <c r="C638" i="1"/>
  <c r="H418" i="1" l="1"/>
  <c r="E20" i="9"/>
  <c r="B20" i="9" s="1"/>
  <c r="G418" i="1"/>
  <c r="F424" i="4"/>
  <c r="E646" i="4"/>
  <c r="E645" i="4"/>
  <c r="F645" i="4" s="1"/>
  <c r="D638" i="1"/>
  <c r="G638" i="1" s="1"/>
  <c r="F646" i="4"/>
  <c r="D650" i="4"/>
  <c r="C640" i="1"/>
  <c r="G420" i="1"/>
  <c r="H420" i="1"/>
  <c r="G637" i="1"/>
  <c r="H637" i="1"/>
  <c r="H638" i="1"/>
  <c r="B299" i="9"/>
  <c r="G419" i="1"/>
  <c r="H419" i="1"/>
  <c r="M3" i="9"/>
  <c r="D649" i="4"/>
  <c r="C639" i="1"/>
  <c r="E649" i="4" l="1"/>
  <c r="D639" i="1"/>
  <c r="G639" i="1" s="1"/>
  <c r="E650" i="4"/>
  <c r="F650" i="4" s="1"/>
  <c r="D640" i="1"/>
  <c r="G640" i="1" s="1"/>
  <c r="H334" i="9"/>
  <c r="G334" i="9"/>
  <c r="H20" i="3"/>
  <c r="C644" i="1"/>
  <c r="H19" i="3"/>
  <c r="F649" i="4"/>
  <c r="C643" i="1"/>
  <c r="H640" i="1" l="1"/>
  <c r="H639" i="1"/>
  <c r="D644" i="1"/>
  <c r="H644" i="1" s="1"/>
  <c r="I20" i="3"/>
  <c r="I19" i="3"/>
  <c r="D643" i="1"/>
  <c r="G643" i="1" s="1"/>
  <c r="G297" i="9"/>
  <c r="E297" i="9" s="1"/>
  <c r="B297" i="9" s="1"/>
  <c r="E334" i="9"/>
  <c r="E298" i="9" s="1"/>
  <c r="I8" i="3" s="1"/>
  <c r="H7" i="3" l="1"/>
  <c r="J3" i="9" s="1"/>
  <c r="G644" i="1"/>
  <c r="H643" i="1"/>
  <c r="B334" i="9"/>
  <c r="G295" i="9" l="1"/>
  <c r="L293" i="9"/>
  <c r="F293" i="9" s="1"/>
  <c r="H295" i="9"/>
  <c r="H18" i="9"/>
  <c r="G18" i="9"/>
  <c r="J9" i="9"/>
  <c r="H15" i="9"/>
  <c r="K5" i="9"/>
  <c r="J10" i="9"/>
  <c r="M16" i="9"/>
  <c r="G22" i="9"/>
  <c r="K10" i="9"/>
  <c r="G16" i="9"/>
  <c r="H21" i="9"/>
  <c r="I5" i="9"/>
  <c r="K11" i="9"/>
  <c r="H16" i="9"/>
  <c r="J5" i="9"/>
  <c r="L16" i="9"/>
  <c r="J6" i="9"/>
  <c r="I11" i="9"/>
  <c r="H17" i="9"/>
  <c r="K6" i="9"/>
  <c r="J11" i="9"/>
  <c r="I17" i="9"/>
  <c r="H22" i="9"/>
  <c r="K7" i="9"/>
  <c r="J12" i="9"/>
  <c r="I6" i="9"/>
  <c r="K12" i="9"/>
  <c r="G17" i="9"/>
  <c r="I7" i="9"/>
  <c r="K13" i="9"/>
  <c r="J7" i="9"/>
  <c r="I12" i="9"/>
  <c r="J8" i="9"/>
  <c r="I13" i="9"/>
  <c r="M15" i="9"/>
  <c r="I9" i="9"/>
  <c r="J17" i="9"/>
  <c r="K8" i="9"/>
  <c r="J13" i="9"/>
  <c r="K9" i="9"/>
  <c r="L15" i="9"/>
  <c r="G21" i="9"/>
  <c r="I8" i="9"/>
  <c r="G15" i="9"/>
  <c r="E15" i="9" l="1"/>
  <c r="E18" i="9"/>
  <c r="B18" i="9" s="1"/>
  <c r="F15" i="9"/>
  <c r="F16" i="9"/>
  <c r="E21" i="9"/>
  <c r="B21" i="9" s="1"/>
  <c r="E12" i="9"/>
  <c r="B12" i="9" s="1"/>
  <c r="E5" i="9"/>
  <c r="B5" i="9" s="1"/>
  <c r="E13" i="9"/>
  <c r="B13" i="9" s="1"/>
  <c r="E6" i="9"/>
  <c r="B6" i="9" s="1"/>
  <c r="E11" i="9"/>
  <c r="B11" i="9" s="1"/>
  <c r="E10" i="9"/>
  <c r="B10" i="9" s="1"/>
  <c r="E7" i="9"/>
  <c r="B7" i="9" s="1"/>
  <c r="E17" i="9"/>
  <c r="B17" i="9" s="1"/>
  <c r="E22" i="9"/>
  <c r="B22" i="9" s="1"/>
  <c r="E9" i="9"/>
  <c r="B9" i="9" s="1"/>
  <c r="E8" i="9"/>
  <c r="B8" i="9" s="1"/>
  <c r="B293" i="9"/>
  <c r="F23" i="9"/>
  <c r="E16" i="9"/>
  <c r="E295" i="9"/>
  <c r="B15" i="9" l="1"/>
  <c r="B16" i="9"/>
  <c r="F14" i="9"/>
  <c r="F3" i="9" s="1"/>
  <c r="E14" i="9"/>
  <c r="I13" i="3" s="1"/>
  <c r="E4" i="9"/>
  <c r="B295" i="9"/>
  <c r="E23" i="9"/>
  <c r="I7" i="3" s="1"/>
  <c r="E3" i="9" l="1"/>
</calcChain>
</file>

<file path=xl/sharedStrings.xml><?xml version="1.0" encoding="utf-8"?>
<sst xmlns="http://schemas.openxmlformats.org/spreadsheetml/2006/main" count="4733" uniqueCount="3656">
  <si>
    <t>Obveznik:</t>
  </si>
  <si>
    <t>13199 - O.Š. PRIMORSKI DOLAC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</si>
  <si>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</si>
  <si>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</si>
  <si>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</si>
  <si>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</si>
  <si>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</si>
  <si>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</si>
  <si>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</si>
  <si>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</si>
  <si>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</si>
  <si>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</si>
  <si>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</si>
  <si>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</si>
  <si>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</si>
  <si>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</si>
  <si>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</si>
  <si>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</si>
  <si>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</si>
  <si>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</si>
  <si>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</si>
  <si>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</si>
  <si>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</si>
  <si>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</si>
  <si>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</si>
  <si>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</si>
  <si>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</si>
  <si>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</si>
  <si>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</si>
  <si>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</si>
  <si>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</si>
  <si>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</si>
  <si>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</si>
  <si>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</si>
  <si>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</si>
  <si>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</si>
  <si>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</si>
  <si>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</si>
  <si>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</si>
  <si>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</si>
  <si>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</si>
  <si>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</si>
  <si>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</si>
  <si>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</si>
  <si>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</si>
  <si>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</si>
  <si>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</si>
  <si>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</si>
  <si>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</si>
  <si>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</si>
  <si>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</si>
  <si>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</si>
  <si>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</si>
  <si>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</si>
  <si>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</si>
  <si>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</si>
  <si>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</si>
  <si>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</si>
  <si>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</si>
  <si>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</si>
  <si>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</si>
  <si>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</si>
  <si>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</si>
  <si>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</si>
  <si>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</si>
  <si>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</si>
  <si>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</si>
  <si>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</si>
  <si>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</si>
  <si>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</si>
  <si>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</si>
  <si>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</si>
  <si>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</si>
  <si>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</si>
  <si>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</si>
  <si>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</si>
  <si>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</si>
  <si>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</si>
  <si>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</si>
  <si>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</si>
  <si>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</si>
  <si>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</si>
  <si>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</si>
  <si>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</si>
  <si>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</si>
  <si>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</si>
  <si>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</si>
  <si>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</si>
  <si>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</si>
  <si>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</si>
  <si>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</si>
  <si>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</si>
  <si>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</si>
  <si>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</si>
  <si>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</si>
  <si>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</si>
  <si>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</si>
  <si>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</si>
  <si>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</si>
  <si>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</si>
  <si>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</si>
  <si>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</si>
  <si>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</si>
  <si>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</si>
  <si>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</si>
  <si>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</si>
  <si>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</si>
  <si>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</si>
  <si>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</si>
  <si>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</si>
  <si>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</si>
  <si>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</si>
  <si>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</si>
  <si>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</si>
  <si>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</si>
  <si>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</si>
  <si>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</si>
  <si>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</si>
  <si>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</si>
  <si>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</si>
  <si>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</si>
  <si>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</si>
  <si>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</si>
  <si>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</si>
  <si>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</si>
  <si>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</si>
  <si>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</si>
  <si>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</si>
  <si>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</si>
  <si>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</si>
  <si>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</si>
  <si>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</si>
  <si>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</si>
  <si>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</si>
  <si>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</si>
  <si>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</si>
  <si>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</si>
  <si>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</si>
  <si>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</si>
  <si>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</si>
  <si>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</si>
  <si>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</si>
  <si>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</si>
  <si>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</si>
  <si>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</si>
  <si>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</si>
  <si>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</si>
  <si>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</si>
  <si>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</si>
  <si>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</si>
  <si>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</si>
  <si>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</si>
  <si>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</si>
  <si>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</si>
  <si>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</si>
  <si>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</si>
  <si>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</si>
  <si>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</si>
  <si>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</si>
  <si>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</si>
  <si>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</si>
  <si>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</si>
  <si>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</si>
  <si>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</si>
  <si>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</si>
  <si>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</si>
  <si>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</si>
  <si>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</si>
  <si>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</si>
  <si>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</si>
  <si>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</si>
  <si>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</si>
  <si>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</si>
  <si>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</si>
  <si>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</si>
  <si>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</si>
  <si>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</si>
  <si>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</si>
  <si>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</si>
  <si>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</si>
  <si>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</si>
  <si>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</si>
  <si>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</si>
  <si>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</si>
  <si>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</si>
  <si>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</si>
  <si>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</si>
  <si>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</si>
  <si>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</si>
  <si>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</si>
  <si>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</si>
  <si>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</si>
  <si>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</si>
  <si>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</si>
  <si>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</si>
  <si>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</si>
  <si>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</si>
  <si>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</si>
  <si>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</si>
  <si>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</si>
  <si>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</si>
  <si>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</si>
  <si>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</si>
  <si>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</si>
  <si>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</si>
  <si>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</si>
  <si>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</si>
  <si>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</si>
  <si>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</si>
  <si>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</si>
  <si>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</si>
  <si>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</si>
  <si>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</si>
  <si>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</si>
  <si>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</si>
  <si>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</si>
  <si>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</si>
  <si>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</si>
  <si>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</si>
  <si>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</si>
  <si>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</si>
  <si>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</si>
  <si>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</si>
  <si>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</si>
  <si>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</si>
  <si>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</si>
  <si>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</si>
  <si>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</si>
  <si>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</si>
  <si>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</si>
  <si>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</si>
  <si>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</si>
  <si>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</si>
  <si>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</si>
  <si>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</si>
  <si>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</si>
  <si>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</si>
  <si>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</si>
  <si>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</si>
  <si>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</si>
  <si>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</si>
  <si>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</si>
  <si>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</si>
  <si>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</si>
  <si>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</si>
  <si>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</si>
  <si>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</si>
  <si>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</si>
  <si>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</si>
  <si>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</si>
  <si>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</si>
  <si>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</si>
  <si>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</si>
  <si>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</si>
  <si>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</si>
  <si>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</si>
  <si>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</si>
  <si>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</si>
  <si>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</si>
  <si>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</si>
  <si>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</si>
  <si>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</si>
  <si>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</si>
  <si>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</si>
  <si>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</si>
  <si>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</si>
  <si>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</si>
  <si>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</si>
  <si>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</si>
  <si>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</si>
  <si>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</si>
  <si>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</si>
  <si>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</si>
  <si>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</si>
  <si>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</si>
  <si>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</si>
  <si>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</si>
  <si>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</si>
  <si>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</si>
  <si>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</si>
  <si>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</si>
  <si>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</si>
  <si>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</si>
  <si>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</si>
  <si>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</si>
  <si>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</si>
  <si>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</si>
  <si>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</si>
  <si>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</si>
  <si>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</si>
  <si>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</si>
  <si>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</si>
  <si>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</si>
  <si>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</si>
  <si>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</si>
  <si>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</si>
  <si>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</si>
  <si>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</si>
  <si>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</si>
  <si>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</si>
  <si>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</si>
  <si>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</si>
  <si>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</si>
  <si>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</si>
  <si>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</si>
  <si>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</si>
  <si>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</si>
  <si>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</si>
  <si>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</si>
  <si>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</si>
  <si>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</si>
  <si>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</si>
  <si>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</si>
  <si>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</si>
  <si>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</si>
  <si>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</si>
  <si>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</si>
  <si>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</si>
  <si>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</si>
  <si>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</si>
  <si>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</si>
  <si>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</si>
  <si>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</si>
  <si>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</si>
  <si>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</si>
  <si>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</si>
  <si>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</si>
  <si>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</si>
  <si>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</si>
  <si>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</si>
  <si>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</si>
  <si>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</si>
  <si>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</si>
  <si>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</si>
  <si>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</si>
  <si>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</si>
  <si>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</si>
  <si>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</si>
  <si>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</si>
  <si>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</si>
  <si>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</si>
  <si>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</si>
  <si>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</si>
  <si>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</si>
  <si>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</si>
  <si>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</si>
  <si>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</si>
  <si>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</si>
  <si>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</si>
  <si>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</si>
  <si>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</si>
  <si>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</si>
  <si>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</si>
  <si>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</si>
  <si>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</si>
  <si>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</si>
  <si>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</si>
  <si>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</si>
  <si>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</si>
  <si>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</si>
  <si>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</si>
  <si>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</si>
  <si>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</si>
  <si>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</si>
  <si>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</si>
  <si>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</si>
  <si>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</si>
  <si>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</si>
  <si>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</si>
  <si>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</si>
  <si>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</si>
  <si>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</si>
  <si>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</si>
  <si>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</si>
  <si>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</si>
  <si>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</si>
  <si>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</si>
  <si>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</si>
  <si>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</si>
  <si>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</si>
  <si>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</si>
  <si>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</si>
  <si>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</si>
  <si>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</si>
  <si>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</si>
  <si>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</si>
  <si>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</si>
  <si>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</si>
  <si>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</si>
  <si>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</si>
  <si>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</si>
  <si>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</si>
  <si>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</si>
  <si>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</si>
  <si>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</si>
  <si>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</si>
  <si>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</si>
  <si>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</si>
  <si>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</si>
  <si>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</si>
  <si>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</si>
  <si>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</si>
  <si>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</si>
  <si>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</si>
  <si>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</si>
  <si>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</si>
  <si>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</si>
  <si>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</si>
  <si>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</si>
  <si>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</si>
  <si>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</si>
  <si>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</si>
  <si>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</si>
  <si>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</si>
  <si>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</si>
  <si>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</si>
  <si>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</si>
  <si>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</si>
  <si>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</si>
  <si>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</si>
  <si>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</si>
  <si>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</si>
  <si>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</si>
  <si>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</si>
  <si>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</si>
  <si>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</si>
  <si>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</si>
  <si>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</si>
  <si>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</si>
  <si>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</si>
  <si>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</si>
  <si>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</si>
  <si>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</si>
  <si>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</si>
  <si>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</si>
  <si>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</si>
  <si>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</si>
  <si>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</si>
  <si>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</si>
  <si>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</si>
  <si>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</si>
  <si>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</si>
  <si>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</si>
  <si>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</si>
  <si>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</si>
  <si>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</si>
  <si>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</si>
  <si>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</si>
  <si>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</si>
  <si>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</si>
  <si>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</si>
  <si>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</si>
  <si>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</si>
  <si>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</si>
  <si>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</si>
  <si>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</si>
  <si>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</si>
  <si>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</si>
  <si>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</si>
  <si>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</si>
  <si>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</si>
  <si>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</si>
  <si>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</si>
  <si>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</si>
  <si>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</si>
  <si>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</si>
  <si>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</si>
  <si>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</si>
  <si>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</si>
  <si>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</si>
  <si>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</si>
  <si>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</si>
  <si>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</si>
  <si>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</si>
  <si>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</si>
  <si>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</si>
  <si>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</si>
  <si>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</si>
  <si>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</si>
  <si>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</si>
  <si>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</si>
  <si>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</si>
  <si>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</si>
  <si>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</si>
  <si>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</si>
  <si>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</si>
  <si>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</si>
  <si>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</si>
  <si>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</si>
  <si>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</si>
  <si>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</si>
  <si>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</si>
  <si>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</si>
  <si>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</si>
  <si>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</si>
  <si>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</si>
  <si>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</si>
  <si>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</si>
  <si>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</si>
  <si>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</si>
  <si>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</si>
  <si>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</si>
  <si>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</si>
  <si>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</si>
  <si>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</si>
  <si>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</si>
  <si>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</si>
  <si>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</si>
  <si>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</si>
  <si>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</si>
  <si>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</si>
  <si>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</si>
  <si>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</si>
  <si>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</si>
  <si>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</si>
  <si>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</si>
  <si>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</si>
  <si>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</si>
  <si>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</si>
  <si>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</si>
  <si>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</si>
  <si>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</si>
  <si>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</si>
  <si>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</si>
  <si>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</si>
  <si>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</si>
  <si>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</si>
  <si>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</si>
  <si>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</si>
  <si>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</si>
  <si>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</si>
  <si>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</si>
  <si>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</si>
  <si>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</si>
  <si>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</si>
  <si>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</si>
  <si>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</si>
  <si>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</si>
  <si>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</si>
  <si>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</si>
  <si>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</si>
  <si>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</si>
  <si>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</si>
  <si>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</si>
  <si>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</si>
  <si>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</si>
  <si>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</si>
  <si>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</si>
  <si>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</si>
  <si>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</si>
  <si>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</si>
  <si>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</si>
  <si>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</si>
  <si>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</si>
  <si>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</si>
  <si>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</si>
  <si>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</si>
  <si>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</si>
  <si>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</si>
  <si>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</si>
  <si>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</si>
  <si>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</si>
  <si>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</si>
  <si>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</si>
  <si>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</si>
  <si>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</si>
  <si>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</si>
  <si>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</si>
  <si>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</si>
  <si>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</si>
  <si>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</si>
  <si>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</si>
  <si>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</si>
  <si>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</si>
  <si>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</si>
  <si>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</si>
  <si>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</si>
  <si>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</si>
  <si>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</si>
  <si>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</si>
  <si>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</si>
  <si>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</si>
  <si>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</si>
  <si>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</si>
  <si>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</si>
  <si>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</si>
  <si>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</si>
  <si>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</si>
  <si>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</si>
  <si>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</si>
  <si>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</si>
  <si>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</si>
  <si>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</si>
  <si>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</si>
  <si>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</si>
  <si>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</si>
  <si>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</si>
  <si>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</si>
  <si>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</si>
  <si>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</si>
  <si>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</si>
  <si>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</si>
  <si>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</si>
  <si>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</si>
  <si>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</si>
  <si>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</si>
  <si>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</si>
  <si>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</si>
  <si>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</si>
  <si>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</si>
  <si>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</si>
  <si>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</si>
  <si>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</si>
  <si>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</si>
  <si>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</si>
  <si>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</si>
  <si>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</si>
  <si>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</si>
  <si>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</si>
  <si>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</si>
  <si>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</si>
  <si>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</si>
  <si>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</si>
  <si>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</si>
  <si>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</si>
  <si>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</si>
  <si>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</si>
  <si>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</si>
  <si>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</si>
  <si>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</si>
  <si>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</si>
  <si>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</si>
  <si>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</si>
  <si>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</si>
  <si>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</si>
  <si>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</si>
  <si>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</si>
  <si>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</si>
  <si>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</si>
  <si>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</si>
  <si>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</si>
  <si>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</si>
  <si>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</si>
  <si>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</si>
  <si>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</si>
  <si>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</si>
  <si>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</si>
  <si>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</si>
  <si>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</si>
  <si>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</si>
  <si>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</si>
  <si>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</si>
  <si>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</si>
  <si>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</si>
  <si>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</si>
  <si>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</si>
  <si>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</si>
  <si>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</si>
  <si>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</si>
  <si>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</si>
  <si>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</si>
  <si>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</si>
  <si>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</si>
  <si>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</si>
  <si>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</si>
  <si>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</si>
  <si>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</si>
  <si>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</si>
  <si>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</si>
  <si>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</si>
  <si>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</si>
  <si>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</si>
  <si>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</si>
  <si>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</si>
  <si>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</si>
  <si>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</si>
  <si>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</si>
  <si>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</si>
  <si>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</si>
  <si>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</si>
  <si>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</si>
  <si>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</si>
  <si>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</si>
  <si>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</si>
  <si>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</si>
  <si>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</si>
  <si>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</si>
  <si>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</si>
  <si>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</si>
  <si>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</si>
  <si>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</si>
  <si>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</si>
  <si>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</si>
  <si>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</si>
  <si>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</si>
  <si>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</si>
  <si>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</si>
  <si>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</si>
  <si>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</si>
  <si>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</si>
  <si>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</si>
  <si>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</si>
  <si>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</si>
  <si>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</si>
  <si>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</si>
  <si>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</si>
  <si>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</si>
  <si>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</si>
  <si>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</si>
  <si>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</si>
  <si>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</si>
  <si>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</si>
  <si>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</si>
  <si>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</si>
  <si>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</si>
  <si>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</si>
  <si>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</si>
  <si>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</si>
  <si>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</si>
  <si>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</si>
  <si>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</si>
  <si>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</si>
  <si>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</si>
  <si>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</si>
  <si>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</si>
  <si>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</si>
  <si>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</si>
  <si>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</si>
  <si>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</si>
  <si>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</si>
  <si>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</si>
  <si>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</si>
  <si>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</si>
  <si>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</si>
  <si>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</si>
  <si>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</si>
  <si>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</si>
  <si>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</si>
  <si>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</si>
  <si>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</si>
  <si>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</si>
  <si>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</si>
  <si>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</si>
  <si>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</si>
  <si>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</si>
  <si>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</si>
  <si>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</si>
  <si>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</si>
  <si>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</si>
  <si>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</si>
  <si>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</si>
  <si>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</si>
  <si>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</si>
  <si>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</si>
  <si>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</si>
  <si>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</si>
  <si>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</si>
  <si>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</si>
  <si>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</si>
  <si>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</si>
  <si>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</si>
  <si>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</si>
  <si>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</si>
  <si>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</si>
  <si>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</si>
  <si>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</si>
  <si>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</si>
  <si>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</si>
  <si>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</si>
  <si>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</si>
  <si>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</si>
  <si>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</si>
  <si>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</si>
  <si>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</si>
  <si>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</si>
  <si>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</si>
  <si>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</si>
  <si>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</si>
  <si>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</si>
  <si>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</si>
  <si>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</si>
  <si>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</si>
  <si>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</si>
  <si>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</si>
  <si>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</si>
  <si>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</si>
  <si>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</si>
  <si>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</si>
  <si>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</si>
  <si>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</si>
  <si>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</si>
  <si>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</si>
  <si>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</si>
  <si>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</si>
  <si>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</si>
  <si>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</si>
  <si>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</si>
  <si>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</si>
  <si>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</si>
  <si>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</si>
  <si>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</si>
  <si>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</si>
  <si>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</si>
  <si>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</si>
  <si>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</si>
  <si>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</si>
  <si>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</si>
  <si>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</si>
  <si>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</si>
  <si>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</si>
  <si>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</si>
  <si>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</si>
  <si>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</si>
  <si>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</si>
  <si>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</si>
  <si>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</si>
  <si>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</si>
  <si>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</si>
  <si>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</si>
  <si>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</si>
  <si>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</si>
  <si>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</si>
  <si>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</si>
  <si>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</si>
  <si>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</si>
  <si>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</si>
  <si>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</si>
  <si>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</si>
  <si>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</si>
  <si>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</si>
  <si>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</si>
  <si>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</si>
  <si>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</si>
  <si>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</si>
  <si>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</si>
  <si>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</si>
  <si>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</si>
  <si>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</si>
  <si>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</si>
  <si>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</si>
  <si>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</si>
  <si>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</si>
  <si>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</si>
  <si>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</si>
  <si>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</si>
  <si>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</si>
  <si>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</si>
  <si>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</si>
  <si>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</si>
  <si>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</si>
  <si>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</si>
  <si>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</si>
  <si>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</si>
  <si>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</si>
  <si>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</si>
  <si>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</si>
  <si>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</si>
  <si>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</si>
  <si>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</si>
  <si>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</si>
  <si>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</si>
  <si>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</si>
  <si>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</si>
  <si>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</si>
  <si>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</si>
  <si>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</si>
  <si>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</si>
  <si>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</si>
  <si>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</si>
  <si>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</si>
  <si>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</si>
  <si>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</si>
  <si>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</si>
  <si>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</si>
  <si>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</si>
  <si>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</si>
  <si>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</si>
  <si>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</si>
  <si>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</si>
  <si>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</si>
  <si>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</si>
  <si>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</si>
  <si>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</si>
  <si>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</si>
  <si>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</si>
  <si>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</si>
  <si>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</si>
  <si>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</si>
  <si>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</si>
  <si>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</si>
  <si>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</si>
  <si>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</si>
  <si>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</si>
  <si>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</si>
  <si>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</si>
  <si>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</si>
  <si>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</si>
  <si>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</si>
  <si>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</si>
  <si>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</si>
  <si>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</si>
  <si>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</si>
  <si>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</si>
  <si>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</si>
  <si>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</si>
  <si>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</si>
  <si>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</si>
  <si>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</si>
  <si>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</si>
  <si>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</si>
  <si>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</si>
  <si>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</si>
  <si>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</si>
  <si>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</si>
  <si>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</si>
  <si>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</si>
  <si>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</si>
  <si>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</si>
  <si>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</si>
  <si>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</si>
  <si>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</si>
  <si>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</si>
  <si>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</si>
  <si>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</si>
  <si>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</si>
  <si>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</si>
  <si>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</si>
  <si>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</si>
  <si>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</si>
  <si>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</si>
  <si>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</si>
  <si>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</si>
  <si>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</si>
  <si>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</si>
  <si>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</si>
  <si>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</si>
  <si>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</si>
  <si>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</si>
  <si>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</si>
  <si>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</si>
  <si>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</si>
  <si>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</si>
  <si>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</si>
  <si>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</si>
  <si>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</si>
  <si>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</si>
  <si>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</si>
  <si>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</si>
  <si>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</si>
  <si>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</si>
  <si>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</si>
  <si>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</si>
  <si>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</si>
  <si>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</si>
  <si>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</si>
  <si>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</si>
  <si>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</si>
  <si>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</si>
  <si>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</si>
  <si>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</si>
  <si>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</si>
  <si>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</si>
  <si>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</si>
  <si>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</si>
  <si>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</si>
  <si>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</si>
  <si>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</si>
  <si>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</si>
  <si>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</si>
  <si>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</si>
  <si>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</si>
  <si>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</si>
  <si>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</si>
  <si>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</si>
  <si>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</si>
  <si>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</si>
  <si>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</si>
  <si>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</si>
  <si>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</si>
  <si>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</si>
  <si>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</si>
  <si>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</si>
  <si>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</si>
  <si>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</si>
  <si>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</si>
  <si>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</si>
  <si>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</si>
  <si>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</si>
  <si>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</si>
  <si>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</si>
  <si>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</si>
  <si>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</si>
  <si>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</si>
  <si>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</si>
  <si>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</si>
  <si>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</si>
  <si>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</si>
  <si>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</si>
  <si>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</si>
  <si>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</si>
  <si>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</si>
  <si>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</si>
  <si>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</si>
  <si>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</si>
  <si>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</si>
  <si>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</si>
  <si>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</si>
  <si>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</si>
  <si>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</si>
  <si>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</si>
  <si>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</si>
  <si>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</si>
  <si>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</si>
  <si>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</si>
  <si>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</si>
  <si>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</si>
  <si>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</si>
  <si>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</si>
  <si>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</si>
  <si>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</si>
  <si>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</si>
  <si>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</si>
  <si>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</si>
  <si>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</si>
  <si>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</si>
  <si>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</si>
  <si>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</si>
  <si>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</si>
  <si>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</si>
  <si>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</si>
  <si>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</si>
  <si>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</si>
  <si>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</si>
  <si>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</si>
  <si>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</si>
  <si>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</si>
  <si>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</si>
  <si>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</si>
  <si>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</si>
  <si>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</si>
  <si>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</si>
  <si>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</si>
  <si>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</si>
  <si>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</si>
  <si>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</si>
  <si>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</si>
  <si>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</si>
  <si>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</si>
  <si>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</si>
  <si>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</si>
  <si>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</si>
  <si>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</si>
  <si>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</si>
  <si>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</si>
  <si>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</si>
  <si>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</si>
  <si>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</si>
  <si>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</si>
  <si>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</si>
  <si>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</si>
  <si>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</si>
  <si>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</si>
  <si>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</si>
  <si>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</si>
  <si>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</si>
  <si>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</si>
  <si>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</si>
  <si>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</si>
  <si>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</si>
  <si>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</si>
  <si>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</si>
  <si>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</si>
  <si>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</si>
  <si>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</si>
  <si>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</si>
  <si>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</si>
  <si>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</si>
  <si>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</si>
  <si>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</si>
  <si>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</si>
  <si>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</si>
  <si>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</si>
  <si>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</si>
  <si>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</si>
  <si>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</si>
  <si>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</si>
  <si>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</si>
  <si>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</si>
  <si>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</si>
  <si>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</si>
  <si>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</si>
  <si>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</si>
  <si>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</si>
  <si>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</si>
  <si>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</si>
  <si>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</si>
  <si>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</si>
  <si>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</si>
  <si>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</si>
  <si>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</si>
  <si>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</si>
  <si>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</si>
  <si>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</si>
  <si>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</si>
  <si>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</si>
  <si>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</si>
  <si>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</si>
  <si>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</si>
  <si>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</si>
  <si>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</si>
  <si>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</si>
  <si>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</si>
  <si>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</si>
  <si>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</si>
  <si>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</si>
  <si>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</si>
  <si>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</si>
  <si>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</si>
  <si>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</si>
  <si>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</si>
  <si>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</si>
  <si>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</si>
  <si>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</si>
  <si>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</si>
  <si>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</si>
  <si>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</si>
  <si>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</si>
  <si>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</si>
  <si>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</si>
  <si>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</si>
  <si>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</si>
  <si>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</si>
  <si>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</si>
  <si>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</si>
  <si>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</si>
  <si>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</si>
  <si>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</si>
  <si>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</si>
  <si>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</si>
  <si>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</si>
  <si>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</si>
  <si>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</si>
  <si>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</si>
  <si>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</si>
  <si>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</si>
  <si>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</si>
  <si>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</si>
  <si>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</si>
  <si>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</si>
  <si>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</si>
  <si>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</si>
  <si>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</si>
  <si>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</si>
  <si>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</si>
  <si>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</si>
  <si>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</si>
  <si>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</si>
  <si>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</si>
  <si>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</si>
  <si>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</si>
  <si>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</si>
  <si>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</si>
  <si>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</si>
  <si>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</si>
  <si>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</si>
  <si>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</si>
  <si>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</si>
  <si>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</si>
  <si>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</si>
  <si>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</si>
  <si>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</si>
  <si>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</si>
  <si>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</si>
  <si>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</si>
  <si>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</si>
  <si>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</si>
  <si>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</si>
  <si>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</si>
  <si>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</si>
  <si>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</si>
  <si>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</si>
  <si>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</si>
  <si>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</si>
  <si>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</si>
  <si>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</si>
  <si>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</si>
  <si>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</si>
  <si>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</si>
  <si>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</si>
  <si>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</si>
  <si>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</si>
  <si>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</si>
  <si>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</si>
  <si>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</si>
  <si>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</si>
  <si>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</si>
  <si>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</si>
  <si>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</si>
  <si>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</si>
  <si>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</si>
  <si>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</si>
  <si>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</si>
  <si>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</si>
  <si>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</si>
  <si>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</si>
  <si>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</si>
  <si>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</si>
  <si>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</si>
  <si>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</si>
  <si>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</si>
  <si>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</si>
  <si>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</si>
  <si>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</si>
  <si>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</si>
  <si>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</si>
  <si>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</si>
  <si>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</si>
  <si>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</si>
  <si>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</si>
  <si>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</si>
  <si>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</si>
  <si>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</si>
  <si>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</si>
  <si>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</si>
  <si>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</si>
  <si>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</si>
  <si>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</si>
  <si>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</si>
  <si>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</si>
  <si>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</si>
  <si>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</si>
  <si>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</si>
  <si>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</si>
  <si>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</si>
  <si>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</si>
  <si>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</si>
  <si>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</si>
  <si>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</si>
  <si>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</si>
  <si>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</si>
  <si>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</si>
  <si>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</si>
  <si>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</si>
  <si>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</si>
  <si>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</si>
  <si>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</si>
  <si>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</si>
  <si>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</si>
  <si>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</si>
  <si>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</si>
  <si>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</si>
  <si>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</si>
  <si>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</si>
  <si>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</si>
  <si>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</si>
  <si>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</si>
  <si>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</si>
  <si>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</si>
  <si>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</si>
  <si>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</si>
  <si>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</si>
  <si>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</si>
  <si>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</si>
  <si>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</si>
  <si>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</si>
  <si>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</si>
  <si>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</si>
  <si>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</si>
  <si>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</si>
  <si>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</si>
  <si>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</si>
  <si>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</si>
  <si>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</si>
  <si>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</si>
  <si>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</si>
  <si>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</si>
  <si>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</si>
  <si>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</si>
  <si>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</si>
  <si>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</si>
  <si>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</si>
  <si>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</si>
  <si>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</si>
  <si>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</si>
  <si>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</si>
  <si>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</si>
  <si>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</si>
  <si>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</si>
  <si>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</si>
  <si>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</si>
  <si>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</si>
  <si>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</si>
  <si>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</si>
  <si>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</si>
  <si>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</si>
  <si>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</si>
  <si>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</si>
  <si>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</si>
  <si>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</si>
  <si>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</si>
  <si>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</si>
  <si>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</si>
  <si>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</si>
  <si>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</si>
  <si>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</si>
  <si>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</si>
  <si>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</si>
  <si>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</si>
  <si>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</si>
  <si>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</si>
  <si>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</si>
  <si>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</si>
  <si>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</si>
  <si>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</si>
  <si>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</si>
  <si>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</si>
  <si>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</si>
  <si>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</si>
  <si>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</si>
  <si>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</si>
  <si>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</si>
  <si>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</si>
  <si>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</si>
  <si>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</si>
  <si>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</si>
  <si>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</si>
  <si>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</si>
  <si>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</si>
  <si>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</si>
  <si>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</si>
  <si>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</si>
  <si>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</si>
  <si>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</si>
  <si>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</si>
  <si>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</si>
  <si>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</si>
  <si>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</si>
  <si>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</si>
  <si>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</si>
  <si>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</si>
  <si>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</si>
  <si>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</si>
  <si>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</si>
  <si>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</si>
  <si>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</si>
  <si>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</si>
  <si>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</si>
  <si>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</si>
  <si>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</si>
  <si>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</si>
  <si>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</si>
  <si>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</si>
  <si>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</si>
  <si>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</si>
  <si>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</si>
  <si>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</si>
  <si>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</si>
  <si>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</si>
  <si>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</si>
  <si>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</si>
  <si>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</si>
  <si>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</si>
  <si>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</si>
  <si>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</si>
  <si>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</si>
  <si>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</si>
  <si>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</si>
  <si>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</si>
  <si>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</si>
  <si>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</si>
  <si>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</si>
  <si>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</si>
  <si>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</si>
  <si>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</si>
  <si>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</si>
  <si>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</si>
  <si>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</si>
  <si>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</si>
  <si>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</si>
  <si>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</si>
  <si>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</si>
  <si>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</si>
  <si>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</si>
  <si>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</si>
  <si>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</si>
  <si>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</si>
  <si>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</si>
  <si>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</si>
  <si>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</si>
  <si>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</si>
  <si>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</si>
  <si>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</si>
  <si>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</si>
  <si>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</si>
  <si>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</si>
  <si>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</si>
  <si>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</si>
  <si>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</si>
  <si>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</si>
  <si>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</si>
  <si>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</si>
  <si>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</si>
  <si>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</si>
  <si>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</si>
  <si>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</si>
  <si>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</si>
  <si>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</si>
  <si>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</si>
  <si>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</si>
  <si>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</si>
  <si>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</si>
  <si>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</si>
  <si>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</si>
  <si>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</si>
  <si>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</si>
  <si>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</si>
  <si>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</si>
  <si>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</si>
  <si>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</si>
  <si>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</si>
  <si>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</si>
  <si>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</si>
  <si>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</si>
  <si>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</si>
  <si>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</si>
  <si>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</si>
  <si>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</si>
  <si>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</si>
  <si>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</si>
  <si>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</si>
  <si>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</si>
  <si>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</si>
  <si>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</si>
  <si>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</si>
  <si>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</si>
  <si>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</si>
  <si>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</si>
  <si>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</si>
  <si>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</si>
  <si>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</si>
  <si>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</si>
  <si>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</si>
  <si>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</si>
  <si>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</si>
  <si>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</si>
  <si>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</si>
  <si>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</si>
  <si>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</si>
  <si>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</si>
  <si>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</si>
  <si>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</si>
  <si>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</si>
  <si>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</si>
  <si>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</si>
  <si>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</si>
  <si>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</si>
  <si>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</si>
  <si>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</si>
  <si>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</si>
  <si>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</si>
  <si>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</si>
  <si>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</si>
  <si>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</si>
  <si>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</si>
  <si>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</si>
  <si>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</si>
  <si>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</si>
  <si>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</si>
  <si>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</si>
  <si>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</si>
  <si>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</si>
  <si>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</si>
  <si>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</si>
  <si>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</si>
  <si>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</si>
  <si>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</si>
  <si>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</si>
  <si>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</si>
  <si>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</si>
  <si>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</si>
  <si>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</si>
  <si>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</si>
  <si>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</si>
  <si>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</si>
  <si>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</si>
  <si>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</si>
  <si>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</si>
  <si>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</si>
  <si>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</si>
  <si>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</si>
  <si>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</si>
  <si>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</si>
  <si>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</si>
  <si>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</si>
  <si>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</si>
  <si>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</si>
  <si>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</si>
  <si>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</si>
  <si>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</si>
  <si>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</si>
  <si>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</si>
  <si>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</si>
  <si>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</si>
  <si>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</si>
  <si>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</si>
  <si>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</si>
  <si>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</si>
  <si>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</si>
  <si>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</si>
  <si>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</si>
  <si>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</si>
  <si>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</si>
  <si>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</si>
  <si>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</si>
  <si>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</si>
  <si>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</si>
  <si>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</si>
  <si>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</si>
  <si>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</si>
  <si>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</si>
  <si>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</si>
  <si>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</si>
  <si>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</si>
  <si>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</si>
  <si>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</si>
  <si>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</si>
  <si>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</si>
  <si>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</si>
  <si>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</si>
  <si>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</si>
  <si>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</si>
  <si>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</si>
  <si>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</si>
  <si>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</si>
  <si>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</si>
  <si>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</si>
  <si>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</si>
  <si>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</si>
  <si>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</si>
  <si>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</si>
  <si>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</si>
  <si>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</si>
  <si>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</si>
  <si>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</si>
  <si>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</si>
  <si>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</si>
  <si>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</si>
  <si>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</si>
  <si>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</si>
  <si>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</si>
  <si>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</si>
  <si>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</si>
  <si>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</si>
  <si>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</si>
  <si>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</si>
  <si>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</si>
  <si>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</si>
  <si>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</si>
  <si>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</si>
  <si>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</si>
  <si>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</si>
  <si>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</si>
  <si>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</si>
  <si>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</si>
  <si>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</si>
  <si>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</si>
  <si>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</si>
  <si>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</si>
  <si>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</si>
  <si>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</si>
  <si>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</si>
  <si>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</si>
  <si>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</si>
  <si>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</si>
  <si>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</si>
  <si>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</si>
  <si>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</si>
  <si>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</si>
  <si>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</si>
  <si>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</si>
  <si>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</si>
  <si>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</si>
  <si>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</si>
  <si>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</si>
  <si>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</si>
  <si>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</si>
  <si>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</si>
  <si>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</si>
  <si>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</si>
  <si>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</si>
  <si>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</si>
  <si>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</si>
  <si>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</si>
  <si>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</si>
  <si>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</si>
  <si>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</si>
  <si>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</si>
  <si>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</si>
  <si>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</si>
  <si>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</si>
  <si>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</si>
  <si>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</si>
  <si>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</si>
  <si>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</si>
  <si>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</si>
  <si>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</si>
  <si>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</si>
  <si>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</si>
  <si>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</si>
  <si>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</si>
  <si>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</si>
  <si>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</si>
  <si>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</si>
  <si>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</si>
  <si>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</si>
  <si>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</si>
  <si>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</si>
  <si>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</si>
  <si>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</si>
  <si>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</si>
  <si>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</si>
  <si>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</si>
  <si>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</si>
  <si>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</si>
  <si>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</si>
  <si>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</si>
  <si>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</si>
  <si>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</si>
  <si>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</si>
  <si>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</si>
  <si>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</si>
  <si>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</si>
  <si>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</si>
  <si>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</si>
  <si>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</si>
  <si>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</si>
  <si>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</si>
  <si>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</si>
  <si>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</si>
  <si>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</si>
  <si>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</si>
  <si>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</si>
  <si>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</si>
  <si>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</si>
  <si>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</si>
  <si>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</si>
  <si>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</si>
  <si>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</si>
  <si>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</si>
  <si>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</si>
  <si>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</si>
  <si>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</si>
  <si>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</si>
  <si>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</si>
  <si>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</si>
  <si>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</si>
  <si>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</si>
  <si>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</si>
  <si>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</si>
  <si>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</si>
  <si>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</si>
  <si>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</si>
  <si>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</si>
  <si>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</si>
  <si>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</si>
  <si>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</si>
  <si>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</si>
  <si>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</si>
  <si>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</si>
  <si>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</si>
  <si>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</si>
  <si>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</si>
  <si>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</si>
  <si>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</si>
  <si>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</si>
  <si>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</si>
  <si>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</si>
  <si>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</si>
  <si>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</si>
  <si>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</si>
  <si>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</si>
  <si>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</si>
  <si>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</si>
  <si>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</si>
  <si>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</si>
  <si>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</si>
  <si>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</si>
  <si>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</si>
  <si>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</si>
  <si>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</si>
  <si>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</si>
  <si>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</si>
  <si>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</si>
  <si>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</si>
  <si>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</si>
  <si>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</si>
  <si>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</si>
  <si>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</si>
  <si>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</si>
  <si>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</si>
  <si>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</si>
  <si>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</si>
  <si>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</si>
  <si>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</si>
  <si>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</si>
  <si>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</si>
  <si>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</si>
  <si>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</si>
  <si>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</si>
  <si>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</si>
  <si>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</si>
  <si>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</si>
  <si>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</si>
  <si>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</si>
  <si>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</si>
  <si>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</si>
  <si>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</si>
  <si>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</si>
  <si>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</si>
  <si>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</si>
  <si>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</si>
  <si>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</si>
  <si>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</si>
  <si>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</si>
  <si>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</si>
  <si>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</si>
  <si>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</si>
  <si>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</si>
  <si>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</si>
  <si>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</si>
  <si>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</si>
  <si>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</si>
  <si>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</si>
  <si>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</si>
  <si>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</si>
  <si>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</si>
  <si>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</si>
  <si>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</si>
  <si>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</si>
  <si>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</si>
  <si>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</si>
  <si>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</si>
  <si>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</si>
  <si>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</si>
  <si>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</si>
  <si>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</si>
  <si>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</si>
  <si>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</si>
  <si>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</si>
  <si>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</si>
  <si>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</si>
  <si>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</si>
  <si>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</si>
  <si>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</si>
  <si>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</si>
  <si>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</si>
  <si>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</si>
  <si>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</si>
  <si>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</si>
  <si>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</si>
  <si>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</si>
  <si>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</si>
  <si>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</si>
  <si>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</si>
  <si>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</si>
  <si>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</si>
  <si>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</si>
  <si>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</si>
  <si>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</si>
  <si>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</si>
  <si>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</si>
  <si>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</si>
  <si>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</si>
  <si>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</si>
  <si>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</si>
  <si>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</si>
  <si>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</si>
  <si>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</si>
  <si>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</si>
  <si>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</si>
  <si>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</si>
  <si>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</si>
  <si>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</si>
  <si>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</si>
  <si>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</si>
  <si>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</si>
  <si>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</si>
  <si>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</si>
  <si>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</si>
  <si>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</si>
  <si>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</si>
  <si>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</si>
  <si>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</si>
  <si>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</si>
  <si>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</si>
  <si>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</si>
  <si>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</si>
  <si>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</si>
  <si>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</si>
  <si>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</si>
  <si>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</si>
  <si>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</si>
  <si>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</si>
  <si>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</si>
  <si>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</si>
  <si>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</si>
  <si>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</si>
  <si>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</si>
  <si>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</si>
  <si>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</si>
  <si>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</si>
  <si>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</si>
  <si>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</si>
  <si>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</si>
  <si>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</si>
  <si>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</si>
  <si>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</si>
  <si>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</si>
  <si>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</si>
  <si>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</si>
  <si>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</si>
  <si>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</si>
  <si>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</si>
  <si>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</si>
  <si>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</si>
  <si>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</si>
  <si>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</si>
  <si>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</si>
  <si>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</si>
  <si>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</si>
  <si>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</si>
  <si>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</si>
  <si>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</si>
  <si>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</si>
  <si>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</si>
  <si>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</si>
  <si>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</si>
  <si>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</si>
  <si>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</si>
  <si>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</si>
  <si>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</si>
  <si>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</si>
  <si>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</si>
  <si>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</si>
  <si>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</si>
  <si>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</si>
  <si>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</si>
  <si>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</si>
  <si>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</si>
  <si>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</si>
  <si>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</si>
  <si>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</si>
  <si>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</si>
  <si>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</si>
  <si>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</si>
  <si>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</si>
  <si>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</si>
  <si>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</si>
  <si>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</si>
  <si>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</si>
  <si>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</si>
  <si>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</si>
  <si>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</si>
  <si>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</si>
  <si>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</si>
  <si>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</si>
  <si>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</si>
  <si>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</si>
  <si>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</si>
  <si>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</si>
  <si>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</si>
  <si>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</si>
  <si>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</si>
  <si>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</si>
  <si>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</si>
  <si>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</si>
  <si>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</si>
  <si>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</si>
  <si>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</si>
  <si>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</si>
  <si>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</si>
  <si>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</si>
  <si>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</si>
  <si>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</si>
  <si>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</si>
  <si>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</si>
  <si>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</si>
  <si>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</si>
  <si>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</si>
  <si>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</si>
  <si>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</si>
  <si>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</si>
  <si>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</si>
  <si>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</si>
  <si>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</si>
  <si>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</si>
  <si>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</si>
  <si>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</si>
  <si>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</si>
  <si>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</si>
  <si>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</si>
  <si>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</si>
  <si>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</si>
  <si>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</si>
  <si>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</si>
  <si>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</si>
  <si>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</si>
  <si>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</si>
  <si>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</si>
  <si>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</si>
  <si>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</si>
  <si>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</si>
  <si>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</si>
  <si>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</si>
  <si>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</si>
  <si>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</si>
  <si>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</si>
  <si>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</si>
  <si>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</si>
  <si>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</si>
  <si>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</si>
  <si>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</si>
  <si>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</si>
  <si>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</si>
  <si>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</si>
  <si>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</si>
  <si>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</si>
  <si>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</si>
  <si>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</si>
  <si>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</si>
  <si>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</si>
  <si>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</si>
  <si>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</si>
  <si>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</si>
  <si>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</si>
  <si>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</si>
  <si>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</si>
  <si>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</si>
  <si>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</si>
  <si>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</si>
  <si>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</si>
  <si>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</si>
  <si>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</si>
  <si>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</si>
  <si>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</si>
  <si>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</si>
  <si>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</si>
  <si>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</si>
  <si>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</si>
  <si>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</si>
  <si>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</si>
  <si>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</si>
  <si>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</si>
  <si>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</si>
  <si>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</si>
  <si>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</si>
  <si>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</si>
  <si>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</si>
  <si>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</si>
  <si>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</si>
  <si>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</si>
  <si>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</si>
  <si>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</si>
  <si>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</si>
  <si>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</si>
  <si>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</si>
  <si>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</si>
  <si>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</si>
  <si>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</si>
  <si>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</si>
  <si>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</si>
  <si>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</si>
  <si>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</si>
  <si>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</si>
  <si>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</si>
  <si>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</si>
  <si>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</si>
  <si>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</si>
  <si>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</si>
  <si>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</si>
  <si>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</si>
  <si>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</si>
  <si>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</si>
  <si>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</si>
  <si>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</si>
  <si>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</si>
  <si>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</si>
  <si>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</si>
  <si>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</si>
  <si>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</si>
  <si>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</si>
  <si>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</si>
  <si>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</si>
  <si>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</si>
  <si>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</si>
  <si>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</si>
  <si>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</si>
  <si>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</si>
  <si>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</si>
  <si>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</si>
  <si>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</si>
  <si>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</si>
  <si>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</si>
  <si>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</si>
  <si>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</si>
  <si>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</si>
  <si>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</si>
  <si>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</si>
  <si>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</si>
  <si>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</si>
  <si>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</si>
  <si>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</si>
  <si>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</si>
  <si>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</si>
  <si>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</si>
  <si>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</si>
  <si>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</si>
  <si>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</si>
  <si>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</si>
  <si>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</si>
  <si>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</si>
  <si>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</si>
  <si>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</si>
  <si>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</si>
  <si>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</si>
  <si>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</si>
  <si>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</si>
  <si>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</si>
  <si>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</si>
  <si>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</si>
  <si>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</si>
  <si>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</si>
  <si>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</si>
  <si>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</si>
  <si>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</si>
  <si>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</si>
  <si>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</si>
  <si>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</si>
  <si>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</si>
  <si>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</si>
  <si>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</si>
  <si>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</si>
  <si>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</si>
  <si>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</si>
  <si>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</si>
  <si>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</si>
  <si>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</si>
  <si>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</si>
  <si>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</si>
  <si>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</si>
  <si>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</si>
  <si>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</si>
  <si>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</si>
  <si>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</si>
  <si>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</si>
  <si>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</si>
  <si>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</si>
  <si>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</si>
  <si>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</si>
  <si>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</si>
  <si>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</si>
  <si>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</si>
  <si>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</si>
  <si>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</si>
  <si>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</si>
  <si>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</si>
  <si>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</si>
  <si>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</si>
  <si>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</si>
  <si>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</si>
  <si>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</si>
  <si>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</si>
  <si>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</si>
  <si>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</si>
  <si>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</si>
  <si>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</si>
  <si>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</si>
  <si>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</si>
  <si>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</si>
  <si>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</si>
  <si>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</si>
  <si>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</si>
  <si>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</si>
  <si>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</si>
  <si>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</si>
  <si>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</si>
  <si>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</si>
  <si>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</si>
  <si>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</si>
  <si>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</si>
  <si>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</si>
  <si>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</si>
  <si>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</si>
  <si>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</si>
  <si>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</si>
  <si>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</si>
  <si>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</si>
  <si>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</si>
  <si>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</si>
  <si>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</si>
  <si>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</si>
  <si>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</si>
  <si>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</si>
  <si>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</si>
  <si>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</si>
  <si>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</si>
  <si>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</si>
  <si>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</si>
  <si>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</si>
  <si>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</si>
  <si>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</si>
  <si>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</si>
  <si>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</si>
  <si>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</si>
  <si>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</si>
  <si>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</si>
  <si>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</si>
  <si>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</si>
  <si>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</si>
  <si>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</si>
  <si>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</si>
  <si>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</si>
  <si>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</si>
  <si>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</si>
  <si>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</si>
  <si>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</si>
  <si>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</si>
  <si>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</si>
  <si>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</si>
  <si>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</si>
  <si>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</si>
  <si>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</si>
  <si>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</si>
  <si>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</si>
  <si>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</si>
  <si>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</si>
  <si>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</si>
  <si>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</si>
  <si>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</si>
  <si>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</si>
  <si>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</si>
  <si>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</si>
  <si>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</si>
  <si>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</si>
  <si>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</si>
  <si>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</si>
  <si>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</si>
  <si>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</si>
  <si>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</si>
  <si>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</si>
  <si>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</si>
  <si>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</si>
  <si>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</si>
  <si>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</si>
  <si>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</si>
  <si>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</si>
  <si>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</si>
  <si>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</si>
  <si>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</si>
  <si>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</si>
  <si>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</si>
  <si>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</si>
  <si>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</si>
  <si>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</si>
  <si>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</si>
  <si>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</si>
  <si>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</si>
  <si>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</si>
  <si>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</si>
  <si>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</si>
  <si>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</si>
  <si>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</si>
  <si>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</si>
  <si>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</si>
  <si>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</si>
  <si>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</si>
  <si>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</si>
  <si>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</si>
  <si>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</si>
  <si>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</si>
  <si>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</si>
  <si>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</si>
  <si>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</si>
  <si>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</si>
  <si>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</si>
  <si>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</si>
  <si>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</si>
  <si>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</si>
  <si>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</si>
  <si>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</si>
  <si>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</si>
  <si>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</si>
  <si>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</si>
  <si>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</si>
  <si>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</si>
  <si>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</si>
  <si>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</si>
  <si>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</si>
  <si>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</si>
  <si>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</si>
  <si>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</si>
  <si>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</si>
  <si>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</si>
  <si>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</si>
  <si>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</si>
  <si>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</si>
  <si>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</si>
  <si>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</si>
  <si>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</si>
  <si>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</si>
  <si>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</si>
  <si>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</si>
  <si>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</si>
  <si>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</si>
  <si>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</si>
  <si>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</si>
  <si>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</si>
  <si>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</si>
  <si>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</si>
  <si>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</si>
  <si>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</si>
  <si>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</si>
  <si>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</si>
  <si>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</si>
  <si>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</si>
  <si>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</si>
  <si>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</si>
  <si>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</si>
  <si>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</si>
  <si>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</si>
  <si>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</si>
  <si>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</si>
  <si>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</si>
  <si>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</si>
  <si>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</si>
  <si>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</si>
  <si>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</si>
  <si>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</si>
  <si>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</si>
  <si>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</si>
  <si>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</si>
  <si>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</si>
  <si>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</si>
  <si>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</si>
  <si>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</si>
  <si>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</si>
  <si>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</si>
  <si>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</si>
  <si>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</si>
  <si>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</si>
  <si>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</si>
  <si>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</si>
  <si>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</si>
  <si>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</si>
  <si>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</si>
  <si>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</si>
  <si>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</si>
  <si>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</si>
  <si>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</si>
  <si>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</si>
  <si>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</si>
  <si>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</si>
  <si>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</si>
  <si>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</si>
  <si>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</si>
  <si>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</si>
  <si>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</si>
  <si>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</si>
  <si>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</si>
  <si>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</si>
  <si>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</si>
  <si>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</si>
  <si>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</si>
  <si>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</si>
  <si>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</si>
  <si>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</si>
  <si>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</si>
  <si>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</si>
  <si>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</si>
  <si>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</si>
  <si>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</si>
  <si>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</si>
  <si>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</si>
  <si>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</si>
  <si>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</si>
  <si>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</si>
  <si>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</si>
  <si>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</si>
  <si>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</si>
  <si>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</si>
  <si>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</si>
  <si>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</si>
  <si>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</si>
  <si>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</si>
  <si>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</si>
  <si>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</si>
  <si>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</si>
  <si>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</si>
  <si>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</si>
  <si>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</si>
  <si>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</si>
  <si>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</si>
  <si>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</si>
  <si>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</si>
  <si>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</si>
  <si>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</si>
  <si>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</si>
  <si>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</si>
  <si>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</si>
  <si>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</si>
  <si>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</si>
  <si>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</si>
  <si>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</si>
  <si>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</si>
  <si>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</si>
  <si>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</si>
  <si>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</si>
  <si>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</si>
  <si>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</si>
  <si>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</si>
  <si>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</si>
  <si>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</si>
  <si>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</si>
  <si>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</si>
  <si>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</si>
  <si>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</si>
  <si>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</si>
  <si>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</si>
  <si>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</si>
  <si>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</si>
  <si>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</si>
  <si>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</si>
  <si>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</si>
  <si>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</si>
  <si>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</si>
  <si>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</si>
  <si>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</si>
  <si>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</si>
  <si>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</si>
  <si>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</si>
  <si>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</si>
  <si>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</si>
  <si>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</si>
  <si>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</si>
  <si>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</si>
  <si>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</si>
  <si>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</si>
  <si>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</si>
  <si>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</si>
  <si>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</si>
  <si>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</si>
  <si>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</si>
  <si>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</si>
  <si>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</si>
  <si>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</si>
  <si>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</si>
  <si>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</si>
  <si>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</si>
  <si>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</si>
  <si>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</si>
  <si>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</si>
  <si>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</si>
  <si>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</si>
  <si>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</si>
  <si>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</si>
  <si>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</si>
  <si>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</si>
  <si>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</si>
  <si>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</si>
  <si>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</si>
  <si>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</si>
  <si>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</si>
  <si>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</si>
  <si>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</si>
  <si>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</si>
  <si>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</si>
  <si>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</si>
  <si>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</si>
  <si>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</si>
  <si>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</si>
  <si>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</si>
  <si>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</si>
  <si>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</si>
  <si>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</si>
  <si>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</si>
  <si>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</si>
  <si>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</si>
  <si>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</si>
  <si>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</si>
  <si>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</si>
  <si>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</si>
  <si>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</si>
  <si>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</si>
  <si>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</si>
  <si>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</si>
  <si>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</si>
  <si>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</si>
  <si>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</si>
  <si>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</si>
  <si>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</si>
  <si>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</si>
  <si>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</si>
  <si>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</si>
  <si>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</si>
  <si>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</si>
  <si>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</si>
  <si>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</si>
  <si>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</si>
  <si>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</si>
  <si>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</si>
  <si>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</si>
  <si>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</si>
  <si>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</si>
  <si>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</si>
  <si>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</si>
  <si>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</si>
  <si>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</si>
  <si>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</si>
  <si>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</si>
  <si>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</si>
  <si>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</si>
  <si>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</si>
  <si>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</si>
  <si>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</si>
  <si>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</si>
  <si>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</si>
  <si>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</si>
  <si>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</si>
  <si>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</si>
  <si>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</si>
  <si>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</si>
  <si>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</si>
  <si>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</si>
  <si>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</si>
  <si>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</si>
  <si>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</si>
  <si>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</si>
  <si>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</si>
  <si>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</si>
  <si>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</si>
  <si>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</si>
  <si>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</si>
  <si>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</si>
  <si>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</si>
  <si>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</si>
  <si>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</si>
  <si>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</si>
  <si>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</si>
  <si>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</si>
  <si>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</si>
  <si>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</si>
  <si>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</si>
  <si>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</si>
  <si>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</si>
  <si>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</si>
  <si>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</si>
  <si>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</si>
  <si>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</si>
  <si>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</si>
  <si>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</si>
  <si>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</si>
  <si>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</si>
  <si>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</si>
  <si>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</si>
  <si>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</si>
  <si>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</si>
  <si>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</si>
  <si>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</si>
  <si>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</si>
  <si>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</si>
  <si>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</si>
  <si>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</si>
  <si>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</si>
  <si>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</si>
  <si>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</si>
  <si>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</si>
  <si>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</si>
  <si>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</si>
  <si>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</si>
  <si>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</si>
  <si>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</si>
  <si>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</si>
  <si>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</si>
  <si>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</si>
  <si>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</si>
  <si>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</si>
  <si>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</si>
  <si>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</si>
  <si>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</si>
  <si>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</si>
  <si>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</si>
  <si>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</si>
  <si>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</si>
  <si>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</si>
  <si>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</si>
  <si>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</si>
  <si>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</si>
  <si>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</si>
  <si>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</si>
  <si>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</si>
  <si>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</si>
  <si>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</si>
  <si>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</si>
  <si>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</si>
  <si>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</si>
  <si>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</si>
  <si>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</si>
  <si>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</si>
  <si>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</si>
  <si>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</si>
  <si>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</si>
  <si>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</si>
  <si>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</si>
  <si>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</si>
  <si>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</si>
  <si>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</si>
  <si>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</si>
  <si>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</si>
  <si>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</si>
  <si>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</si>
  <si>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</si>
  <si>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</si>
  <si>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</si>
  <si>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</si>
  <si>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</si>
  <si>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</si>
  <si>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</si>
  <si>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</si>
  <si>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</si>
  <si>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</si>
  <si>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</si>
  <si>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</si>
  <si>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</si>
  <si>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</si>
  <si>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</si>
  <si>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</si>
  <si>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</si>
  <si>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</si>
  <si>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</si>
  <si>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</si>
  <si>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</si>
  <si>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</si>
  <si>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</si>
  <si>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</si>
  <si>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</si>
  <si>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</si>
  <si>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</si>
  <si>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</si>
  <si>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</si>
  <si>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</si>
  <si>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</si>
  <si>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</si>
  <si>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</si>
  <si>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</si>
  <si>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</si>
  <si>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</si>
  <si>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</si>
  <si>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</si>
  <si>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</si>
  <si>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</si>
  <si>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</si>
  <si>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</si>
  <si>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</si>
  <si>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</si>
  <si>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</si>
  <si>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</si>
  <si>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</si>
  <si>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</si>
  <si>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</si>
  <si>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</si>
  <si>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</si>
  <si>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</si>
  <si>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</si>
  <si>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</si>
  <si>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</si>
  <si>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</si>
  <si>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</si>
  <si>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</si>
  <si>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</si>
  <si>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</si>
  <si>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</si>
  <si>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</si>
  <si>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</si>
  <si>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</si>
  <si>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</si>
  <si>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</si>
  <si>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</si>
  <si>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</si>
  <si>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</si>
  <si>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</si>
  <si>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</si>
  <si>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</si>
  <si>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</si>
  <si>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</si>
  <si>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</si>
  <si>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</si>
  <si>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</si>
  <si>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</si>
  <si>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</si>
  <si>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</si>
  <si>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</si>
  <si>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</si>
  <si>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</si>
  <si>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</si>
  <si>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</si>
  <si>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</si>
  <si>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</si>
  <si>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</si>
  <si>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</si>
  <si>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</si>
  <si>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</si>
  <si>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</si>
  <si>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</si>
  <si>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</si>
  <si>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</si>
  <si>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</si>
  <si>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</si>
  <si>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</si>
  <si>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</si>
  <si>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</si>
  <si>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</si>
  <si>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</si>
  <si>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</si>
  <si>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</si>
  <si>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</si>
  <si>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</si>
  <si>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</si>
  <si>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</si>
  <si>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</si>
  <si>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</si>
  <si>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</si>
  <si>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</si>
  <si>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</si>
  <si>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</si>
  <si>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</si>
  <si>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</si>
  <si>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</si>
  <si>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</si>
  <si>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</si>
  <si>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</si>
  <si>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</si>
  <si>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</si>
  <si>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</si>
  <si>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</si>
  <si>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</si>
  <si>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</si>
  <si>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</si>
  <si>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</si>
  <si>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</si>
  <si>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</si>
  <si>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</si>
  <si>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</si>
  <si>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</si>
  <si>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</si>
  <si>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</si>
  <si>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</si>
  <si>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</si>
  <si>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</si>
  <si>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</si>
  <si>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</si>
  <si>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</si>
  <si>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</si>
  <si>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</si>
  <si>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</si>
  <si>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</si>
  <si>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</si>
  <si>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</si>
  <si>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</si>
  <si>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</si>
  <si>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</si>
  <si>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</si>
  <si>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</si>
  <si>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</si>
  <si>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</si>
  <si>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</si>
  <si>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</si>
  <si>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</si>
  <si>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</si>
  <si>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</si>
  <si>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</si>
  <si>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</si>
  <si>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</si>
  <si>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</si>
  <si>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</si>
  <si>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</si>
  <si>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</si>
  <si>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</si>
  <si>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</si>
  <si>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</si>
  <si>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</si>
  <si>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</si>
  <si>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</si>
  <si>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</si>
  <si>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</si>
  <si>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</si>
  <si>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</si>
  <si>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</si>
  <si>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</si>
  <si>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</si>
  <si>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</si>
  <si>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</si>
  <si>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</si>
  <si>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</si>
  <si>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</si>
  <si>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</si>
  <si>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</si>
  <si>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</si>
  <si>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</si>
  <si>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</si>
  <si>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</si>
  <si>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</si>
  <si>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</si>
  <si>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</si>
  <si>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</si>
  <si>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</si>
  <si>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</si>
  <si>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</si>
  <si>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</si>
  <si>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</si>
  <si>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</si>
  <si>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</si>
  <si>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</si>
  <si>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</si>
  <si>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</si>
  <si>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</si>
  <si>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</si>
  <si>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</si>
  <si>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</si>
  <si>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</si>
  <si>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</si>
  <si>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</si>
  <si>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</si>
  <si>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</si>
  <si>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</si>
  <si>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</si>
  <si>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</si>
  <si>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</si>
  <si>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</si>
  <si>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</si>
  <si>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</si>
  <si>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</si>
  <si>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</si>
  <si>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</si>
  <si>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</si>
  <si>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</si>
  <si>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</si>
  <si>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</si>
  <si>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</si>
  <si>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</si>
  <si>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</si>
  <si>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</si>
  <si>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</si>
  <si>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</si>
  <si>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</si>
  <si>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</si>
  <si>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</si>
  <si>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</si>
  <si>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</si>
  <si>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</si>
  <si>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</si>
  <si>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</si>
  <si>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</si>
  <si>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</si>
  <si>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</si>
  <si>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</si>
  <si>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</si>
  <si>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</si>
  <si>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</si>
  <si>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</si>
  <si>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</si>
  <si>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</si>
  <si>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</si>
  <si>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</si>
  <si>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</si>
  <si>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</si>
  <si>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</si>
  <si>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</si>
  <si>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</si>
  <si>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</si>
  <si>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</si>
  <si>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</si>
  <si>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</si>
  <si>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</si>
  <si>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</si>
  <si>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</si>
  <si>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</si>
  <si>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</si>
  <si>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</si>
  <si>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</si>
  <si>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</si>
  <si>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</si>
  <si>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</si>
  <si>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</si>
  <si>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</si>
  <si>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</si>
  <si>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</si>
  <si>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</si>
  <si>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</si>
  <si>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</si>
  <si>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</si>
  <si>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</si>
  <si>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</si>
  <si>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</si>
  <si>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</si>
  <si>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</si>
  <si>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</si>
  <si>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</si>
  <si>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</si>
  <si>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</si>
  <si>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</si>
  <si>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</si>
  <si>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</si>
  <si>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</si>
  <si>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</si>
  <si>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</si>
  <si>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</si>
  <si>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</si>
  <si>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</si>
  <si>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</si>
  <si>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</si>
  <si>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</si>
  <si>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</si>
  <si>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</si>
  <si>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</si>
  <si>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</si>
  <si>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</si>
  <si>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</si>
  <si>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</si>
  <si>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</si>
  <si>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</si>
  <si>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</si>
  <si>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</si>
  <si>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</si>
  <si>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</si>
  <si>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</si>
  <si>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</si>
  <si>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</si>
  <si>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</si>
  <si>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</si>
  <si>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</si>
  <si>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</si>
  <si>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</si>
  <si>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</si>
  <si>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</si>
  <si>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</si>
  <si>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</si>
  <si>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</si>
  <si>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</si>
  <si>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</si>
  <si>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</si>
  <si>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</si>
  <si>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</si>
  <si>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</si>
  <si>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</si>
  <si>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</si>
  <si>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</si>
  <si>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</si>
  <si>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</si>
  <si>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</si>
  <si>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</si>
  <si>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</si>
  <si>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</si>
  <si>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</si>
  <si>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</si>
  <si>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</si>
  <si>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</si>
  <si>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</si>
  <si>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</si>
  <si>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</si>
  <si>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</si>
  <si>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</si>
  <si>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</si>
  <si>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</si>
  <si>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</si>
  <si>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</si>
  <si>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</si>
  <si>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</si>
  <si>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</si>
  <si>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</si>
  <si>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</si>
  <si>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</si>
  <si>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</si>
  <si>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</si>
  <si>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</si>
  <si>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</si>
  <si>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</si>
  <si>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</si>
  <si>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</si>
  <si>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</si>
  <si>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</si>
  <si>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</si>
  <si>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</si>
  <si>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</si>
  <si>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</si>
  <si>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</si>
  <si>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</si>
  <si>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</si>
  <si>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</si>
  <si>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</si>
  <si>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</si>
  <si>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</si>
  <si>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</si>
  <si>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</si>
  <si>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</si>
  <si>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</si>
  <si>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</si>
  <si>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</si>
  <si>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</si>
  <si>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</si>
  <si>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</si>
  <si>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</si>
  <si>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</si>
  <si>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</si>
  <si>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</si>
  <si>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</si>
  <si>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</si>
  <si>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</si>
  <si>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</si>
  <si>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</si>
  <si>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</si>
  <si>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</si>
  <si>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</si>
  <si>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</si>
  <si>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</si>
  <si>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</si>
  <si>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</si>
  <si>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</si>
  <si>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</si>
  <si>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</si>
  <si>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</si>
  <si>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</si>
  <si>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</si>
  <si>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</si>
  <si>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</si>
  <si>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</si>
  <si>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</si>
  <si>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</si>
  <si>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</si>
  <si>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</si>
  <si>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</si>
  <si>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</si>
  <si>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</si>
  <si>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</si>
  <si>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</si>
  <si>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</si>
  <si>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</si>
  <si>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</si>
  <si>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</si>
  <si>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</si>
  <si>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</si>
  <si>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</si>
  <si>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</si>
  <si>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</si>
  <si>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</si>
  <si>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</si>
  <si>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</si>
  <si>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</si>
  <si>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</si>
  <si>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</si>
  <si>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</si>
  <si>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</si>
  <si>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</si>
  <si>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</si>
  <si>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</si>
  <si>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</si>
  <si>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</si>
  <si>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</si>
  <si>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</si>
  <si>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</si>
  <si>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</si>
  <si>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</si>
  <si>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</si>
  <si>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</si>
  <si>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</si>
  <si>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</si>
  <si>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</si>
  <si>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</si>
  <si>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</si>
  <si>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</si>
  <si>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</si>
  <si>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</si>
  <si>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</si>
  <si>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</si>
  <si>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</si>
  <si>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</si>
  <si>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</si>
  <si>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</si>
  <si>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</si>
  <si>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</si>
  <si>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</si>
  <si>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</si>
  <si>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</si>
  <si>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</si>
  <si>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</si>
  <si>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</si>
  <si>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</si>
  <si>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</si>
  <si>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</si>
  <si>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</si>
  <si>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</si>
  <si>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</si>
  <si>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</si>
  <si>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</si>
  <si>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</si>
  <si>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</si>
  <si>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</si>
  <si>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</si>
  <si>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</si>
  <si>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</si>
  <si>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</si>
  <si>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</si>
  <si>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</si>
  <si>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</si>
  <si>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</si>
  <si>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</si>
  <si>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</si>
  <si>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</si>
  <si>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</si>
  <si>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</si>
  <si>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</si>
  <si>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</si>
  <si>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</si>
  <si>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</si>
  <si>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</si>
  <si>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</si>
  <si>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</si>
  <si>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</si>
  <si>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</si>
  <si>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</si>
  <si>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</si>
  <si>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</si>
  <si>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</si>
  <si>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</si>
  <si>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</si>
  <si>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</si>
  <si>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</si>
  <si>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</si>
  <si>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</si>
  <si>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</si>
  <si>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</si>
  <si>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</si>
  <si>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</si>
  <si>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</si>
  <si>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</si>
  <si>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</si>
  <si>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</si>
  <si>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</si>
  <si>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</si>
  <si>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</si>
  <si>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</si>
  <si>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</si>
  <si>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</si>
  <si>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</si>
  <si>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</si>
  <si>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</si>
  <si>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</si>
  <si>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</si>
  <si>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</si>
  <si>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</si>
  <si>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</si>
  <si>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</si>
  <si>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</si>
  <si>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</si>
  <si>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</si>
  <si>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</si>
  <si>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</si>
  <si>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</si>
  <si>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</si>
  <si>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</si>
  <si>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</si>
  <si>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</si>
  <si>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</si>
  <si>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</si>
  <si>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</si>
  <si>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</si>
  <si>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</si>
  <si>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</si>
  <si>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</si>
  <si>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</si>
  <si>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</si>
  <si>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</si>
  <si>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</si>
  <si>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</si>
  <si>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</si>
  <si>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</si>
  <si>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</si>
  <si>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</si>
  <si>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</si>
  <si>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</si>
  <si>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</si>
  <si>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</si>
  <si>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</si>
  <si>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</si>
  <si>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</si>
  <si>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</si>
  <si>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</si>
  <si>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</si>
  <si>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</si>
  <si>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</si>
  <si>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</si>
  <si>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</si>
  <si>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</si>
  <si>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</si>
  <si>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</si>
  <si>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</si>
  <si>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</si>
  <si>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</si>
  <si>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</si>
  <si>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</si>
  <si>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</si>
  <si>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</si>
  <si>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</si>
  <si>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</si>
  <si>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</si>
  <si>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</si>
  <si>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</si>
  <si>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</si>
  <si>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</si>
  <si>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</si>
  <si>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</si>
  <si>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</si>
  <si>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</si>
  <si>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</si>
  <si>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</si>
  <si>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</si>
  <si>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</si>
  <si>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</si>
  <si>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</si>
  <si>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</si>
  <si>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</si>
  <si>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</si>
  <si>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</si>
  <si>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</si>
  <si>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</si>
  <si>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</si>
  <si>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</si>
  <si>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</si>
  <si>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</si>
  <si>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</si>
  <si>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</si>
  <si>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</si>
  <si>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</si>
  <si>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</si>
  <si>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</si>
  <si>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</si>
  <si>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</si>
  <si>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</si>
  <si>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</si>
  <si>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</si>
  <si>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</si>
  <si>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</si>
  <si>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</si>
  <si>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</si>
  <si>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</si>
  <si>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</si>
  <si>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</si>
  <si>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</si>
  <si>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</si>
  <si>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</si>
  <si>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</si>
  <si>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</si>
  <si>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</si>
  <si>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</si>
  <si>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</si>
  <si>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</si>
  <si>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</si>
  <si>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</si>
  <si>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</si>
  <si>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</si>
  <si>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</si>
  <si>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</si>
  <si>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</si>
  <si>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</si>
  <si>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</si>
  <si>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</si>
  <si>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</si>
  <si>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</si>
  <si>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</si>
  <si>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</si>
  <si>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</si>
  <si>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</si>
  <si>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</si>
  <si>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</si>
  <si>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</si>
  <si>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</si>
  <si>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</si>
  <si>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</si>
  <si>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</si>
  <si>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</si>
  <si>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</si>
  <si>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</si>
  <si>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</si>
  <si>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</si>
  <si>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</si>
  <si>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</si>
  <si>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</si>
  <si>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</si>
  <si>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</si>
  <si>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</si>
  <si>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</si>
  <si>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</si>
  <si>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</si>
  <si>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</si>
  <si>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</si>
  <si>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</si>
  <si>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</si>
  <si>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</si>
  <si>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</si>
  <si>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</si>
  <si>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</si>
  <si>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</si>
  <si>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</si>
  <si>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</si>
  <si>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</si>
  <si>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</si>
  <si>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</si>
  <si>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</si>
  <si>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</si>
  <si>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</si>
  <si>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</si>
  <si>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</si>
  <si>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</si>
  <si>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</si>
  <si>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</si>
  <si>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</si>
  <si>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</si>
  <si>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</si>
  <si>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</si>
  <si>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</si>
  <si>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</si>
  <si>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</si>
  <si>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</si>
  <si>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</si>
  <si>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</si>
  <si>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</si>
  <si>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</si>
  <si>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</si>
  <si>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</si>
  <si>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</si>
  <si>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</si>
  <si>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</si>
  <si>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</si>
  <si>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</si>
  <si>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</si>
  <si>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</si>
  <si>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</si>
  <si>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</si>
  <si>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</si>
  <si>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</si>
  <si>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</si>
  <si>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</si>
  <si>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</si>
  <si>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</si>
  <si>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</si>
  <si>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</si>
  <si>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</si>
  <si>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</si>
  <si>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</si>
  <si>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</si>
  <si>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</si>
  <si>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</si>
  <si>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</si>
  <si>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</si>
  <si>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</si>
  <si>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</si>
  <si>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</si>
  <si>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</si>
  <si>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</si>
  <si>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</si>
  <si>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</si>
  <si>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</si>
  <si>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</si>
  <si>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</si>
  <si>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</si>
  <si>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</si>
  <si>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</si>
  <si>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</si>
  <si>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</si>
  <si>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</si>
  <si>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</si>
  <si>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</si>
  <si>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</si>
  <si>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</si>
  <si>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</si>
  <si>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</si>
  <si>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</si>
  <si>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</si>
  <si>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</si>
  <si>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</si>
  <si>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</si>
  <si>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</si>
  <si>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</si>
  <si>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</si>
  <si>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</si>
  <si>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</si>
  <si>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</si>
  <si>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</si>
  <si>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</si>
  <si>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</si>
  <si>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</si>
  <si>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</si>
  <si>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</si>
  <si>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</si>
  <si>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</si>
  <si>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</si>
  <si>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</si>
  <si>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</si>
  <si>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</si>
  <si>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</si>
  <si>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</si>
  <si>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</si>
  <si>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</si>
  <si>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</si>
  <si>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</si>
  <si>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</si>
  <si>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</si>
  <si>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</si>
  <si>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</si>
  <si>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</si>
  <si>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</si>
  <si>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</si>
  <si>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</si>
  <si>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</si>
  <si>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</si>
  <si>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</si>
  <si>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</si>
  <si>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</si>
  <si>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</si>
  <si>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</si>
  <si>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</si>
  <si>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</si>
  <si>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</si>
  <si>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</si>
  <si>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</si>
  <si>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</si>
  <si>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</si>
  <si>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</si>
  <si>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</si>
  <si>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</si>
  <si>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</si>
  <si>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</si>
  <si>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</si>
  <si>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</si>
  <si>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</si>
  <si>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</si>
  <si>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</si>
  <si>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</si>
  <si>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</si>
  <si>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</si>
  <si>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</si>
  <si>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</si>
  <si>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</si>
  <si>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</si>
  <si>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</si>
  <si>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</si>
  <si>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</si>
  <si>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</si>
  <si>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</si>
  <si>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</si>
  <si>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</si>
  <si>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</si>
  <si>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</si>
  <si>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</si>
  <si>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</si>
  <si>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</si>
  <si>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</si>
  <si>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</si>
  <si>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</si>
  <si>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</si>
  <si>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</si>
  <si>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</si>
  <si>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</si>
  <si>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</si>
  <si>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</si>
  <si>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</si>
  <si>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</si>
  <si>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</si>
  <si>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</si>
  <si>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</si>
  <si>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</si>
  <si>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</si>
  <si>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</si>
  <si>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</si>
  <si>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</si>
  <si>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</si>
  <si>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</si>
  <si>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</si>
  <si>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</si>
  <si>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</si>
  <si>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</si>
  <si>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</si>
  <si>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</si>
  <si>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</si>
  <si>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</si>
  <si>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</si>
  <si>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</si>
  <si>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</si>
  <si>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</si>
  <si>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</si>
  <si>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</si>
  <si>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</si>
  <si>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</si>
  <si>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</si>
  <si>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</si>
  <si>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</si>
  <si>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</si>
  <si>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</si>
  <si>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</si>
  <si>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</si>
  <si>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</si>
  <si>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</si>
  <si>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</si>
  <si>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</si>
  <si>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</si>
  <si>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</si>
  <si>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</si>
  <si>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</si>
  <si>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</si>
  <si>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</si>
  <si>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</si>
  <si>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</si>
  <si>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</si>
  <si>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</si>
  <si>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</si>
  <si>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</si>
  <si>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</si>
  <si>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</si>
  <si>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</si>
  <si>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</si>
  <si>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</si>
  <si>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</si>
  <si>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</si>
  <si>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</si>
  <si>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</si>
  <si>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</si>
  <si>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</si>
  <si>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</si>
  <si>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</si>
  <si>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</si>
  <si>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</si>
  <si>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</si>
  <si>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</si>
  <si>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</si>
  <si>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</si>
  <si>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</si>
  <si>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</si>
  <si>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</si>
  <si>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</si>
  <si>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</si>
  <si>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</si>
  <si>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</si>
  <si>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</si>
  <si>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</si>
  <si>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</si>
  <si>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</si>
  <si>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</si>
  <si>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</si>
  <si>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</si>
  <si>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</si>
  <si>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</si>
  <si>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</si>
  <si>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</si>
  <si>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</si>
  <si>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</si>
  <si>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</si>
  <si>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</si>
  <si>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</si>
  <si>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</si>
  <si>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</si>
  <si>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</si>
  <si>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</si>
  <si>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</si>
  <si>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</si>
  <si>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</si>
  <si>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</si>
  <si>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</si>
  <si>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</si>
  <si>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</si>
  <si>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</si>
  <si>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</si>
  <si>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</si>
  <si>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</si>
  <si>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</si>
  <si>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</si>
  <si>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</si>
  <si>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</si>
  <si>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</si>
  <si>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</si>
  <si>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</si>
  <si>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</si>
  <si>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</si>
  <si>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</si>
  <si>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</si>
  <si>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</si>
  <si>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</si>
  <si>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</si>
  <si>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</si>
  <si>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</si>
  <si>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</si>
  <si>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</si>
  <si>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</si>
  <si>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</si>
  <si>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</si>
  <si>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</si>
  <si>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</si>
  <si>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</si>
  <si>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</si>
  <si>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</si>
  <si>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</si>
  <si>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</si>
  <si>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</si>
  <si>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</si>
  <si>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</si>
  <si>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</si>
  <si>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</si>
  <si>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</si>
  <si>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</si>
  <si>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</si>
  <si>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</si>
  <si>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</si>
  <si>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</si>
  <si>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</si>
  <si>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</si>
  <si>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</si>
  <si>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</si>
  <si>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</si>
  <si>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</si>
  <si>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</si>
  <si>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</si>
  <si>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</si>
  <si>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</si>
  <si>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</si>
  <si>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</si>
  <si>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</si>
  <si>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</si>
  <si>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</si>
  <si>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</si>
  <si>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</si>
  <si>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</si>
  <si>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</si>
  <si>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</si>
  <si>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</si>
  <si>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</si>
  <si>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</si>
  <si>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</si>
  <si>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</si>
  <si>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</si>
  <si>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</si>
  <si>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</si>
  <si>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</si>
  <si>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</si>
  <si>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</si>
  <si>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</si>
  <si>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</si>
  <si>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</si>
  <si>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</si>
  <si>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</si>
  <si>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</si>
  <si>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</si>
  <si>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</si>
  <si>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</si>
  <si>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</si>
  <si>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</si>
  <si>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</si>
  <si>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</si>
  <si>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</si>
  <si>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</si>
  <si>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</si>
  <si>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</si>
  <si>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</si>
  <si>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</si>
  <si>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</si>
  <si>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</si>
  <si>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</si>
  <si>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</si>
  <si>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</si>
  <si>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</si>
  <si>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</si>
  <si>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</si>
  <si>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</si>
  <si>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</si>
  <si>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</si>
  <si>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</si>
  <si>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</si>
  <si>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</si>
  <si>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</si>
  <si>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</si>
  <si>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</si>
  <si>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</si>
  <si>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</si>
  <si>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</si>
  <si>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</si>
  <si>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</si>
  <si>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</si>
  <si>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</si>
  <si>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</si>
  <si>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</si>
  <si>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</si>
  <si>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</si>
  <si>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</si>
  <si>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</si>
  <si>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</si>
  <si>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</si>
  <si>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</si>
  <si>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</si>
  <si>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</si>
  <si>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</si>
  <si>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</si>
  <si>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</si>
  <si>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</si>
  <si>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</si>
  <si>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</si>
  <si>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</si>
  <si>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</si>
  <si>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</si>
  <si>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</si>
  <si>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</si>
  <si>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</si>
  <si>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</si>
  <si>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</si>
  <si>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</si>
  <si>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</si>
  <si>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</si>
  <si>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</si>
  <si>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</si>
  <si>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</si>
  <si>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</si>
  <si>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</si>
  <si>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</si>
  <si>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</si>
  <si>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</si>
  <si>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</si>
  <si>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</si>
  <si>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</si>
  <si>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</si>
  <si>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</si>
  <si>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</si>
  <si>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</si>
  <si>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</si>
  <si>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</si>
  <si>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</si>
  <si>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</si>
  <si>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</si>
  <si>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</si>
  <si>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</si>
  <si>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</si>
  <si>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</si>
  <si>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</si>
  <si>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</si>
  <si>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</si>
  <si>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</si>
  <si>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</si>
  <si>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</si>
  <si>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</si>
  <si>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</si>
  <si>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PRIMORSKI DOLAC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</si>
</sst>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767095.9800000001</v>
      </c>
      <c r="D2" s="7">
        <f>'PR-RAS'!E6</f>
        <v>818484.80999999994</v>
      </c>
      <c r="E2" s="7">
        <v>0</v>
      </c>
      <c r="F2" s="7">
        <v>0</v>
      </c>
      <c r="G2" s="8">
        <f t="shared" ref="G2:G274" si="0">(B2/1000)*(C2*1+D2*2)</f>
        <v>2404.0656000000004</v>
      </c>
      <c r="H2" s="8">
        <f t="shared" ref="H2:H274" si="1">ABS(C2-ROUND(C2,0))+ABS(D2-ROUND(D2,0))</f>
        <v>0.2099999999627471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693576.27</v>
      </c>
      <c r="D45" s="2">
        <f>'PR-RAS'!E49</f>
        <v>739783.34</v>
      </c>
      <c r="E45" s="2">
        <v>0</v>
      </c>
      <c r="F45" s="2">
        <v>0</v>
      </c>
      <c r="G45" s="3">
        <f t="shared" si="0"/>
        <v>95618.289799999999</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693576.27</v>
      </c>
      <c r="D64" s="2">
        <f>'PR-RAS'!E68</f>
        <v>739783.34</v>
      </c>
      <c r="E64" s="2">
        <v>0</v>
      </c>
      <c r="F64" s="2">
        <v>0</v>
      </c>
      <c r="G64" s="3">
        <f t="shared" si="0"/>
        <v>136908.00585000002</v>
      </c>
      <c r="H64" s="3">
        <f t="shared" si="1"/>
        <v>0.60999999998603016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691970.93</v>
      </c>
      <c r="D65" s="2">
        <f>'PR-RAS'!E69</f>
        <v>739473.34</v>
      </c>
      <c r="E65" s="2">
        <v>0</v>
      </c>
      <c r="F65" s="2">
        <v>0</v>
      </c>
      <c r="G65" s="3">
        <f t="shared" si="0"/>
        <v>138938.72704</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1605.34</v>
      </c>
      <c r="D66" s="2">
        <f>'PR-RAS'!E70</f>
        <v>310</v>
      </c>
      <c r="E66" s="2">
        <v>0</v>
      </c>
      <c r="F66" s="2">
        <v>0</v>
      </c>
      <c r="G66" s="3">
        <f t="shared" si="0"/>
        <v>144.64710000000002</v>
      </c>
      <c r="H66" s="3">
        <f t="shared" si="1"/>
        <v>0.33999999999991815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0.11</v>
      </c>
      <c r="E78" s="2">
        <v>0</v>
      </c>
      <c r="F78" s="2">
        <v>0</v>
      </c>
      <c r="G78" s="3">
        <f t="shared" si="0"/>
        <v>2.0789999999999999E-2</v>
      </c>
      <c r="H78" s="3">
        <f t="shared" si="1"/>
        <v>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0.11</v>
      </c>
      <c r="E79" s="2">
        <v>0</v>
      </c>
      <c r="F79" s="2">
        <v>0</v>
      </c>
      <c r="G79" s="3">
        <f t="shared" si="0"/>
        <v>2.1060000000000002E-2</v>
      </c>
      <c r="H79" s="3">
        <f t="shared" si="1"/>
        <v>0.16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0.11</v>
      </c>
      <c r="E81" s="2">
        <v>0</v>
      </c>
      <c r="F81" s="2">
        <v>0</v>
      </c>
      <c r="G81" s="3">
        <f t="shared" si="0"/>
        <v>2.1600000000000001E-2</v>
      </c>
      <c r="H81" s="3">
        <f t="shared" si="1"/>
        <v>0.16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v>
      </c>
      <c r="D102" s="2">
        <f>'PR-RAS'!E106</f>
        <v>162</v>
      </c>
      <c r="E102" s="2">
        <v>0</v>
      </c>
      <c r="F102" s="2">
        <v>0</v>
      </c>
      <c r="G102" s="3">
        <f t="shared" si="0"/>
        <v>48.783000000000001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159</v>
      </c>
      <c r="D108" s="2">
        <f>'PR-RAS'!E112</f>
        <v>162</v>
      </c>
      <c r="E108" s="2">
        <v>0</v>
      </c>
      <c r="F108" s="2">
        <v>0</v>
      </c>
      <c r="G108" s="3">
        <f t="shared" si="0"/>
        <v>51.680999999999997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159</v>
      </c>
      <c r="D113" s="2">
        <f>'PR-RAS'!E117</f>
        <v>162</v>
      </c>
      <c r="E113" s="2">
        <v>0</v>
      </c>
      <c r="F113" s="2">
        <v>0</v>
      </c>
      <c r="G113" s="3">
        <f t="shared" si="0"/>
        <v>54.096000000000004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73360.66</v>
      </c>
      <c r="D130" s="2">
        <f>'PR-RAS'!E134</f>
        <v>78539.360000000001</v>
      </c>
      <c r="E130" s="2">
        <v>0</v>
      </c>
      <c r="F130" s="2">
        <v>0</v>
      </c>
      <c r="G130" s="3">
        <f t="shared" si="0"/>
        <v>29726.68002</v>
      </c>
      <c r="H130" s="3">
        <f t="shared" si="1"/>
        <v>0.69999999999708962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73360.66</v>
      </c>
      <c r="D131" s="2">
        <f>'PR-RAS'!E135</f>
        <v>78539.360000000001</v>
      </c>
      <c r="E131" s="2">
        <v>0</v>
      </c>
      <c r="F131" s="2">
        <v>0</v>
      </c>
      <c r="G131" s="3">
        <f t="shared" si="0"/>
        <v>29957.119400000003</v>
      </c>
      <c r="H131" s="3">
        <f t="shared" si="1"/>
        <v>0.69999999999708962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73360.66</v>
      </c>
      <c r="D132" s="2">
        <f>'PR-RAS'!E136</f>
        <v>78539.360000000001</v>
      </c>
      <c r="E132" s="2">
        <v>0</v>
      </c>
      <c r="F132" s="2">
        <v>0</v>
      </c>
      <c r="G132" s="3">
        <f t="shared" si="0"/>
        <v>30187.558780000003</v>
      </c>
      <c r="H132" s="3">
        <f t="shared" si="1"/>
        <v>0.69999999999708962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765589.9800000001</v>
      </c>
      <c r="D148" s="2">
        <f>'PR-RAS'!E152</f>
        <v>883166.59</v>
      </c>
      <c r="E148" s="2">
        <v>0</v>
      </c>
      <c r="F148" s="2">
        <v>0</v>
      </c>
      <c r="G148" s="3">
        <f t="shared" si="0"/>
        <v>372192.70452000003</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629876.93000000005</v>
      </c>
      <c r="D149" s="2">
        <f>'PR-RAS'!E153</f>
        <v>740991.34000000008</v>
      </c>
      <c r="E149" s="2">
        <v>0</v>
      </c>
      <c r="F149" s="2">
        <v>0</v>
      </c>
      <c r="G149" s="3">
        <f t="shared" si="0"/>
        <v>312555.22228000005</v>
      </c>
      <c r="H149" s="3">
        <f t="shared" si="1"/>
        <v>0.41000000003259629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524247.82</v>
      </c>
      <c r="D150" s="2">
        <f>'PR-RAS'!E154</f>
        <v>617804.54</v>
      </c>
      <c r="E150" s="2">
        <v>0</v>
      </c>
      <c r="F150" s="2">
        <v>0</v>
      </c>
      <c r="G150" s="3">
        <f t="shared" si="0"/>
        <v>262218.67810000002</v>
      </c>
      <c r="H150" s="3">
        <f t="shared" si="1"/>
        <v>0.63999999995576218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524247.82</v>
      </c>
      <c r="D151" s="2">
        <f>'PR-RAS'!E155</f>
        <v>617804.54</v>
      </c>
      <c r="E151" s="2">
        <v>0</v>
      </c>
      <c r="F151" s="2">
        <v>0</v>
      </c>
      <c r="G151" s="3">
        <f t="shared" si="0"/>
        <v>263978.53500000003</v>
      </c>
      <c r="H151" s="3">
        <f t="shared" si="1"/>
        <v>0.63999999995576218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19014.849999999999</v>
      </c>
      <c r="D155" s="2">
        <f>'PR-RAS'!E159</f>
        <v>21249.05</v>
      </c>
      <c r="E155" s="2">
        <v>0</v>
      </c>
      <c r="F155" s="2">
        <v>0</v>
      </c>
      <c r="G155" s="3">
        <f t="shared" si="0"/>
        <v>9472.9943000000003</v>
      </c>
      <c r="H155" s="3">
        <f t="shared" si="1"/>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86614.260000000009</v>
      </c>
      <c r="D156" s="2">
        <f>'PR-RAS'!E160</f>
        <v>101937.75</v>
      </c>
      <c r="E156" s="2">
        <v>0</v>
      </c>
      <c r="F156" s="2">
        <v>0</v>
      </c>
      <c r="G156" s="3">
        <f t="shared" si="0"/>
        <v>45025.912799999998</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86585.35</v>
      </c>
      <c r="D158" s="2">
        <f>'PR-RAS'!E162</f>
        <v>101937.75</v>
      </c>
      <c r="E158" s="2">
        <v>0</v>
      </c>
      <c r="F158" s="2">
        <v>0</v>
      </c>
      <c r="G158" s="3">
        <f t="shared" si="0"/>
        <v>45602.353449999995</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28.91</v>
      </c>
      <c r="D159" s="2">
        <f>'PR-RAS'!E163</f>
        <v>0</v>
      </c>
      <c r="E159" s="2">
        <v>0</v>
      </c>
      <c r="F159" s="2">
        <v>0</v>
      </c>
      <c r="G159" s="3">
        <f t="shared" si="0"/>
        <v>4.56778</v>
      </c>
      <c r="H159" s="3">
        <f t="shared" si="1"/>
        <v>8.9999999999999858E-2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130966.42000000001</v>
      </c>
      <c r="D160" s="2">
        <f>'PR-RAS'!E164</f>
        <v>137797.69</v>
      </c>
      <c r="E160" s="2">
        <v>0</v>
      </c>
      <c r="F160" s="2">
        <v>0</v>
      </c>
      <c r="G160" s="3">
        <f t="shared" si="0"/>
        <v>64643.32620000001</v>
      </c>
      <c r="H160" s="3">
        <f t="shared" si="1"/>
        <v>0.73000000001047738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42928.990000000005</v>
      </c>
      <c r="D161" s="2">
        <f>'PR-RAS'!E165</f>
        <v>46493.26</v>
      </c>
      <c r="E161" s="2">
        <v>0</v>
      </c>
      <c r="F161" s="2">
        <v>0</v>
      </c>
      <c r="G161" s="3">
        <f t="shared" si="0"/>
        <v>21746.481600000003</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1726.05</v>
      </c>
      <c r="D162" s="2">
        <f>'PR-RAS'!E166</f>
        <v>1075.82</v>
      </c>
      <c r="E162" s="2">
        <v>0</v>
      </c>
      <c r="F162" s="2">
        <v>0</v>
      </c>
      <c r="G162" s="3">
        <f t="shared" si="0"/>
        <v>624.30808999999999</v>
      </c>
      <c r="H162" s="3">
        <f t="shared" si="1"/>
        <v>0.23000000000001819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40992.94</v>
      </c>
      <c r="D163" s="2">
        <f>'PR-RAS'!E167</f>
        <v>45196.19</v>
      </c>
      <c r="E163" s="2">
        <v>0</v>
      </c>
      <c r="F163" s="2">
        <v>0</v>
      </c>
      <c r="G163" s="3">
        <f t="shared" si="0"/>
        <v>21284.421840000003</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210</v>
      </c>
      <c r="D164" s="2">
        <f>'PR-RAS'!E168</f>
        <v>221.25</v>
      </c>
      <c r="E164" s="2">
        <v>0</v>
      </c>
      <c r="F164" s="2">
        <v>0</v>
      </c>
      <c r="G164" s="3">
        <f t="shared" si="0"/>
        <v>106.3575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24141.61</v>
      </c>
      <c r="D166" s="2">
        <f>'PR-RAS'!E170</f>
        <v>26242.910000000003</v>
      </c>
      <c r="E166" s="2">
        <v>0</v>
      </c>
      <c r="F166" s="2">
        <v>0</v>
      </c>
      <c r="G166" s="3">
        <f t="shared" si="0"/>
        <v>12643.525950000001</v>
      </c>
      <c r="H166" s="3">
        <f t="shared" si="1"/>
        <v>0.47999999999592546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4370.28</v>
      </c>
      <c r="D167" s="2">
        <f>'PR-RAS'!E171</f>
        <v>6640.29</v>
      </c>
      <c r="E167" s="2">
        <v>0</v>
      </c>
      <c r="F167" s="2">
        <v>0</v>
      </c>
      <c r="G167" s="3">
        <f t="shared" si="0"/>
        <v>2930.0427600000003</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11850.12</v>
      </c>
      <c r="D168" s="2">
        <f>'PR-RAS'!E172</f>
        <v>12105.95</v>
      </c>
      <c r="E168" s="2">
        <v>0</v>
      </c>
      <c r="F168" s="2">
        <v>0</v>
      </c>
      <c r="G168" s="3">
        <f t="shared" si="0"/>
        <v>6022.3573400000014</v>
      </c>
      <c r="H168" s="3">
        <f t="shared" si="1"/>
        <v>0.17000000000007276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5290.82</v>
      </c>
      <c r="D169" s="2">
        <f>'PR-RAS'!E173</f>
        <v>5589.47</v>
      </c>
      <c r="E169" s="2">
        <v>0</v>
      </c>
      <c r="F169" s="2">
        <v>0</v>
      </c>
      <c r="G169" s="3">
        <f t="shared" si="0"/>
        <v>2766.9196800000004</v>
      </c>
      <c r="H169" s="3">
        <f t="shared" si="1"/>
        <v>0.6500000000005457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242.51</v>
      </c>
      <c r="D170" s="2">
        <f>'PR-RAS'!E174</f>
        <v>0</v>
      </c>
      <c r="E170" s="2">
        <v>0</v>
      </c>
      <c r="F170" s="2">
        <v>0</v>
      </c>
      <c r="G170" s="3">
        <f t="shared" si="0"/>
        <v>40.984189999999998</v>
      </c>
      <c r="H170" s="3">
        <f t="shared" si="1"/>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2294.98</v>
      </c>
      <c r="D171" s="2">
        <f>'PR-RAS'!E175</f>
        <v>1656.2</v>
      </c>
      <c r="E171" s="2">
        <v>0</v>
      </c>
      <c r="F171" s="2">
        <v>0</v>
      </c>
      <c r="G171" s="3">
        <f t="shared" si="0"/>
        <v>953.2546000000001</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92.9</v>
      </c>
      <c r="D173" s="2">
        <f>'PR-RAS'!E177</f>
        <v>251</v>
      </c>
      <c r="E173" s="2">
        <v>0</v>
      </c>
      <c r="F173" s="2">
        <v>0</v>
      </c>
      <c r="G173" s="3">
        <f t="shared" si="0"/>
        <v>102.32279999999999</v>
      </c>
      <c r="H173" s="3">
        <f t="shared" si="1"/>
        <v>9.9999999999994316E-2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59363.39</v>
      </c>
      <c r="D174" s="2">
        <f>'PR-RAS'!E178</f>
        <v>60243.06</v>
      </c>
      <c r="E174" s="2">
        <v>0</v>
      </c>
      <c r="F174" s="2">
        <v>0</v>
      </c>
      <c r="G174" s="3">
        <f t="shared" si="0"/>
        <v>31113.965229999998</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47633.26</v>
      </c>
      <c r="D175" s="2">
        <f>'PR-RAS'!E179</f>
        <v>48966.32</v>
      </c>
      <c r="E175" s="2">
        <v>0</v>
      </c>
      <c r="F175" s="2">
        <v>0</v>
      </c>
      <c r="G175" s="3">
        <f t="shared" si="0"/>
        <v>25328.466599999996</v>
      </c>
      <c r="H175" s="3">
        <f t="shared" si="1"/>
        <v>0.58000000000174623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3746.75</v>
      </c>
      <c r="D176" s="2">
        <f>'PR-RAS'!E180</f>
        <v>1059.5</v>
      </c>
      <c r="E176" s="2">
        <v>0</v>
      </c>
      <c r="F176" s="2">
        <v>0</v>
      </c>
      <c r="G176" s="3">
        <f t="shared" si="0"/>
        <v>1026.5062499999999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1280.26</v>
      </c>
      <c r="D178" s="2">
        <f>'PR-RAS'!E182</f>
        <v>1305.02</v>
      </c>
      <c r="E178" s="2">
        <v>0</v>
      </c>
      <c r="F178" s="2">
        <v>0</v>
      </c>
      <c r="G178" s="3">
        <f t="shared" si="0"/>
        <v>688.58309999999994</v>
      </c>
      <c r="H178" s="3">
        <f t="shared" si="1"/>
        <v>0.27999999999997272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2323.6799999999998</v>
      </c>
      <c r="D179" s="2">
        <f>'PR-RAS'!E183</f>
        <v>2639.52</v>
      </c>
      <c r="E179" s="2">
        <v>0</v>
      </c>
      <c r="F179" s="2">
        <v>0</v>
      </c>
      <c r="G179" s="3">
        <f t="shared" si="0"/>
        <v>1353.2841599999999</v>
      </c>
      <c r="H179" s="3">
        <f t="shared" si="1"/>
        <v>0.8000000000001819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474.46</v>
      </c>
      <c r="D180" s="2">
        <f>'PR-RAS'!E184</f>
        <v>1639.12</v>
      </c>
      <c r="E180" s="2">
        <v>0</v>
      </c>
      <c r="F180" s="2">
        <v>0</v>
      </c>
      <c r="G180" s="3">
        <f t="shared" si="0"/>
        <v>671.73329999999999</v>
      </c>
      <c r="H180" s="3">
        <f t="shared" si="1"/>
        <v>0.5799999999998704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518.59</v>
      </c>
      <c r="D181" s="2">
        <f>'PR-RAS'!E185</f>
        <v>470.67</v>
      </c>
      <c r="E181" s="2">
        <v>0</v>
      </c>
      <c r="F181" s="2">
        <v>0</v>
      </c>
      <c r="G181" s="3">
        <f t="shared" si="0"/>
        <v>262.78739999999999</v>
      </c>
      <c r="H181" s="3">
        <f t="shared" si="1"/>
        <v>0.73999999999995225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2899.21</v>
      </c>
      <c r="D182" s="2">
        <f>'PR-RAS'!E186</f>
        <v>2948.65</v>
      </c>
      <c r="E182" s="2">
        <v>0</v>
      </c>
      <c r="F182" s="2">
        <v>0</v>
      </c>
      <c r="G182" s="3">
        <f t="shared" si="0"/>
        <v>1592.16831</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487.18</v>
      </c>
      <c r="D183" s="2">
        <f>'PR-RAS'!E187</f>
        <v>1214.26</v>
      </c>
      <c r="E183" s="2">
        <v>0</v>
      </c>
      <c r="F183" s="2">
        <v>0</v>
      </c>
      <c r="G183" s="3">
        <f t="shared" si="0"/>
        <v>530.65739999999994</v>
      </c>
      <c r="H183" s="3">
        <f t="shared" si="1"/>
        <v>0.43999999999999773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4532.43</v>
      </c>
      <c r="D190" s="2">
        <f>'PR-RAS'!E194</f>
        <v>4818.46</v>
      </c>
      <c r="E190" s="2">
        <v>0</v>
      </c>
      <c r="F190" s="2">
        <v>0</v>
      </c>
      <c r="G190" s="3">
        <f t="shared" si="0"/>
        <v>2678.0071499999999</v>
      </c>
      <c r="H190" s="3">
        <f t="shared" si="1"/>
        <v>0.89000000000032742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159</v>
      </c>
      <c r="D192" s="2">
        <f>'PR-RAS'!E196</f>
        <v>722.26</v>
      </c>
      <c r="E192" s="2">
        <v>0</v>
      </c>
      <c r="F192" s="2">
        <v>0</v>
      </c>
      <c r="G192" s="3">
        <f t="shared" si="0"/>
        <v>306.27231999999998</v>
      </c>
      <c r="H192" s="3">
        <f t="shared" si="1"/>
        <v>0.25999999999999091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349.9</v>
      </c>
      <c r="D193" s="2">
        <f>'PR-RAS'!E197</f>
        <v>807</v>
      </c>
      <c r="E193" s="2">
        <v>0</v>
      </c>
      <c r="F193" s="2">
        <v>0</v>
      </c>
      <c r="G193" s="3">
        <f t="shared" si="0"/>
        <v>377.06880000000001</v>
      </c>
      <c r="H193" s="3">
        <f t="shared" si="1"/>
        <v>0.10000000000002274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125</v>
      </c>
      <c r="E194" s="2">
        <v>0</v>
      </c>
      <c r="F194" s="2">
        <v>0</v>
      </c>
      <c r="G194" s="3">
        <f t="shared" si="0"/>
        <v>74.305000000000007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2209.79</v>
      </c>
      <c r="D195" s="2">
        <f>'PR-RAS'!E199</f>
        <v>2429.44</v>
      </c>
      <c r="E195" s="2">
        <v>0</v>
      </c>
      <c r="F195" s="2">
        <v>0</v>
      </c>
      <c r="G195" s="3">
        <f t="shared" si="0"/>
        <v>1371.3219800000002</v>
      </c>
      <c r="H195" s="3">
        <f t="shared" si="1"/>
        <v>0.65000000000009095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1533.74</v>
      </c>
      <c r="D196" s="2">
        <f>'PR-RAS'!E200</f>
        <v>0</v>
      </c>
      <c r="E196" s="2">
        <v>0</v>
      </c>
      <c r="F196" s="2">
        <v>0</v>
      </c>
      <c r="G196" s="3">
        <f t="shared" si="0"/>
        <v>299.07929999999999</v>
      </c>
      <c r="H196" s="3">
        <f t="shared" si="1"/>
        <v>0.25999999999999091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145</v>
      </c>
      <c r="D197" s="2">
        <f>'PR-RAS'!E201</f>
        <v>734.76</v>
      </c>
      <c r="E197" s="2">
        <v>0</v>
      </c>
      <c r="F197" s="2">
        <v>0</v>
      </c>
      <c r="G197" s="3">
        <f t="shared" si="0"/>
        <v>316.44592</v>
      </c>
      <c r="H197" s="3">
        <f t="shared" si="1"/>
        <v>0.24000000000000909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1057.45</v>
      </c>
      <c r="D198" s="2">
        <f>'PR-RAS'!E202</f>
        <v>264.07</v>
      </c>
      <c r="E198" s="2">
        <v>0</v>
      </c>
      <c r="F198" s="2">
        <v>0</v>
      </c>
      <c r="G198" s="3">
        <f t="shared" si="0"/>
        <v>312.36123000000003</v>
      </c>
      <c r="H198" s="3">
        <f t="shared" si="1"/>
        <v>0.52000000000003865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1057.45</v>
      </c>
      <c r="D212" s="2">
        <f>'PR-RAS'!E216</f>
        <v>264.07</v>
      </c>
      <c r="E212" s="2">
        <v>0</v>
      </c>
      <c r="F212" s="2">
        <v>0</v>
      </c>
      <c r="G212" s="3">
        <f t="shared" si="0"/>
        <v>334.55949000000004</v>
      </c>
      <c r="H212" s="3">
        <f t="shared" si="1"/>
        <v>0.52000000000003865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251.72</v>
      </c>
      <c r="D213" s="2">
        <f>'PR-RAS'!E217</f>
        <v>264.07</v>
      </c>
      <c r="E213" s="2">
        <v>0</v>
      </c>
      <c r="F213" s="2">
        <v>0</v>
      </c>
      <c r="G213" s="3">
        <f t="shared" si="0"/>
        <v>165.33032</v>
      </c>
      <c r="H213" s="3">
        <f t="shared" si="1"/>
        <v>0.34999999999999432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805.73</v>
      </c>
      <c r="D215" s="2">
        <f>'PR-RAS'!E219</f>
        <v>0</v>
      </c>
      <c r="E215" s="2">
        <v>0</v>
      </c>
      <c r="F215" s="2">
        <v>0</v>
      </c>
      <c r="G215" s="3">
        <f t="shared" si="0"/>
        <v>172.42622</v>
      </c>
      <c r="H215" s="3">
        <f t="shared" si="1"/>
        <v>0.26999999999998181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3569.81</v>
      </c>
      <c r="D258" s="2">
        <f>'PR-RAS'!E262</f>
        <v>4007.25</v>
      </c>
      <c r="E258" s="2">
        <v>0</v>
      </c>
      <c r="F258" s="2">
        <v>0</v>
      </c>
      <c r="G258" s="3">
        <f t="shared" si="0"/>
        <v>2977.1676699999998</v>
      </c>
      <c r="H258" s="3">
        <f t="shared" si="1"/>
        <v>0.44000000000005457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3569.81</v>
      </c>
      <c r="D265" s="2">
        <f>'PR-RAS'!E269</f>
        <v>4007.25</v>
      </c>
      <c r="E265" s="2">
        <v>0</v>
      </c>
      <c r="F265" s="2">
        <v>0</v>
      </c>
      <c r="G265" s="3">
        <f t="shared" si="0"/>
        <v>3058.2578400000002</v>
      </c>
      <c r="H265" s="3">
        <f t="shared" si="1"/>
        <v>0.44000000000005457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3569.81</v>
      </c>
      <c r="D267" s="2">
        <f>'PR-RAS'!E271</f>
        <v>4007.25</v>
      </c>
      <c r="E267" s="2">
        <v>0</v>
      </c>
      <c r="F267" s="2">
        <v>0</v>
      </c>
      <c r="G267" s="3">
        <f t="shared" si="0"/>
        <v>3081.4264600000001</v>
      </c>
      <c r="H267" s="3">
        <f t="shared" si="1"/>
        <v>0.44000000000005457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119.37</v>
      </c>
      <c r="D269" s="2">
        <f>'PR-RAS'!E273</f>
        <v>106.24</v>
      </c>
      <c r="E269" s="2">
        <v>0</v>
      </c>
      <c r="F269" s="2">
        <v>0</v>
      </c>
      <c r="G269" s="3">
        <f t="shared" si="0"/>
        <v>88.935800000000015</v>
      </c>
      <c r="H269" s="3">
        <f t="shared" si="1"/>
        <v>0.60999999999999943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119.37</v>
      </c>
      <c r="D270" s="2">
        <f>'PR-RAS'!E274</f>
        <v>106.24</v>
      </c>
      <c r="E270" s="2">
        <v>0</v>
      </c>
      <c r="F270" s="2">
        <v>0</v>
      </c>
      <c r="G270" s="3">
        <f t="shared" si="0"/>
        <v>89.267650000000017</v>
      </c>
      <c r="H270" s="3">
        <f t="shared" si="1"/>
        <v>0.60999999999999943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119.37</v>
      </c>
      <c r="D272" s="2">
        <f>'PR-RAS'!E276</f>
        <v>106.24</v>
      </c>
      <c r="E272" s="2">
        <v>0</v>
      </c>
      <c r="F272" s="2">
        <v>0</v>
      </c>
      <c r="G272" s="3">
        <f t="shared" si="0"/>
        <v>89.931350000000009</v>
      </c>
      <c r="H272" s="3">
        <f t="shared" si="1"/>
        <v>0.60999999999999943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765589.9800000001</v>
      </c>
      <c r="D295" s="2">
        <f>'PR-RAS'!E299</f>
        <v>883166.59</v>
      </c>
      <c r="E295" s="2">
        <v>0</v>
      </c>
      <c r="F295" s="2">
        <v>0</v>
      </c>
      <c r="G295" s="3">
        <f t="shared" si="12"/>
        <v>744385.40904000006</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1506</v>
      </c>
      <c r="D296" s="2">
        <f>'PR-RAS'!E300</f>
        <v>0</v>
      </c>
      <c r="E296" s="2">
        <v>0</v>
      </c>
      <c r="F296" s="2">
        <v>0</v>
      </c>
      <c r="G296" s="3">
        <f t="shared" si="12"/>
        <v>444.27</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64681.780000000028</v>
      </c>
      <c r="E297" s="2">
        <v>0</v>
      </c>
      <c r="F297" s="2">
        <v>0</v>
      </c>
      <c r="G297" s="3">
        <f t="shared" si="12"/>
        <v>38291.613760000015</v>
      </c>
      <c r="H297" s="3">
        <f t="shared" si="13"/>
        <v>0.21999999997206032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9177.84</v>
      </c>
      <c r="D298" s="2">
        <f>'PR-RAS'!E302</f>
        <v>10683.84</v>
      </c>
      <c r="E298" s="2">
        <v>0</v>
      </c>
      <c r="F298" s="2">
        <v>0</v>
      </c>
      <c r="G298" s="3">
        <f t="shared" si="12"/>
        <v>9072.01944</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62654.95</v>
      </c>
      <c r="E300" s="2">
        <v>0</v>
      </c>
      <c r="F300" s="2">
        <v>0</v>
      </c>
      <c r="G300" s="3">
        <f t="shared" si="12"/>
        <v>37467.660099999994</v>
      </c>
      <c r="H300" s="3">
        <f t="shared" si="13"/>
        <v>5.0000000002910383E-2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1036.03</v>
      </c>
      <c r="D355" s="2">
        <f>'PR-RAS'!E360</f>
        <v>2567.0700000000002</v>
      </c>
      <c r="E355" s="2">
        <v>0</v>
      </c>
      <c r="F355" s="2">
        <v>0</v>
      </c>
      <c r="G355" s="3">
        <f t="shared" si="12"/>
        <v>2184.2401799999998</v>
      </c>
      <c r="H355" s="3">
        <f t="shared" si="13"/>
        <v>0.10000000000013642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1036.03</v>
      </c>
      <c r="D368" s="2">
        <f>'PR-RAS'!E373</f>
        <v>2567.0700000000002</v>
      </c>
      <c r="E368" s="2">
        <v>0</v>
      </c>
      <c r="F368" s="2">
        <v>0</v>
      </c>
      <c r="G368" s="3">
        <f t="shared" si="12"/>
        <v>2264.4523899999999</v>
      </c>
      <c r="H368" s="3">
        <f t="shared" si="13"/>
        <v>0.10000000000013642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1036.03</v>
      </c>
      <c r="D388" s="2">
        <f>'PR-RAS'!E393</f>
        <v>2567.0700000000002</v>
      </c>
      <c r="E388" s="2">
        <v>0</v>
      </c>
      <c r="F388" s="2">
        <v>0</v>
      </c>
      <c r="G388" s="3">
        <f t="shared" si="12"/>
        <v>2387.8557900000001</v>
      </c>
      <c r="H388" s="3">
        <f t="shared" si="13"/>
        <v>0.10000000000013642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1036.03</v>
      </c>
      <c r="D389" s="2">
        <f>'PR-RAS'!E394</f>
        <v>2567.0700000000002</v>
      </c>
      <c r="E389" s="2">
        <v>0</v>
      </c>
      <c r="F389" s="2">
        <v>0</v>
      </c>
      <c r="G389" s="3">
        <f t="shared" si="12"/>
        <v>2394.0259599999999</v>
      </c>
      <c r="H389" s="3">
        <f t="shared" si="13"/>
        <v>0.10000000000013642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1036.03</v>
      </c>
      <c r="D413" s="2">
        <f>'PR-RAS'!E418</f>
        <v>2567.0700000000002</v>
      </c>
      <c r="E413" s="2">
        <v>0</v>
      </c>
      <c r="F413" s="2">
        <v>0</v>
      </c>
      <c r="G413" s="3">
        <f t="shared" si="12"/>
        <v>2542.11004</v>
      </c>
      <c r="H413" s="3">
        <f t="shared" si="13"/>
        <v>0.10000000000013642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16132.91</v>
      </c>
      <c r="D415" s="2">
        <f>'PR-RAS'!E420</f>
        <v>17168.939999999999</v>
      </c>
      <c r="E415" s="2">
        <v>0</v>
      </c>
      <c r="F415" s="2">
        <v>0</v>
      </c>
      <c r="G415" s="3">
        <f t="shared" si="12"/>
        <v>20894.907059999998</v>
      </c>
      <c r="H415" s="3">
        <f t="shared" si="13"/>
        <v>0.15000000000145519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767095.9800000001</v>
      </c>
      <c r="D417" s="2">
        <f>'PR-RAS'!E422</f>
        <v>818484.80999999994</v>
      </c>
      <c r="E417" s="2">
        <v>0</v>
      </c>
      <c r="F417" s="2">
        <v>0</v>
      </c>
      <c r="G417" s="3">
        <f t="shared" si="12"/>
        <v>1000091.2896</v>
      </c>
      <c r="H417" s="3">
        <f t="shared" si="13"/>
        <v>0.2099999999627471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766626.01000000013</v>
      </c>
      <c r="D418" s="2">
        <f>'PR-RAS'!E423</f>
        <v>885733.65999999992</v>
      </c>
      <c r="E418" s="2">
        <v>0</v>
      </c>
      <c r="F418" s="2">
        <v>0</v>
      </c>
      <c r="G418" s="3">
        <f t="shared" si="12"/>
        <v>1058384.9186100001</v>
      </c>
      <c r="H418" s="3">
        <f t="shared" si="13"/>
        <v>0.35000000020954758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469.96999999997206</v>
      </c>
      <c r="D419" s="2">
        <f>'PR-RAS'!E424</f>
        <v>0</v>
      </c>
      <c r="E419" s="2">
        <v>0</v>
      </c>
      <c r="F419" s="2">
        <v>0</v>
      </c>
      <c r="G419" s="3">
        <f t="shared" si="12"/>
        <v>196.44745999998833</v>
      </c>
      <c r="H419" s="3">
        <f t="shared" si="13"/>
        <v>3.0000000027939677E-2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67248.849999999977</v>
      </c>
      <c r="E420" s="2">
        <v>0</v>
      </c>
      <c r="F420" s="2">
        <v>0</v>
      </c>
      <c r="G420" s="3">
        <f t="shared" si="12"/>
        <v>56354.536299999978</v>
      </c>
      <c r="H420" s="3">
        <f t="shared" si="13"/>
        <v>0.15000000002328306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6955.07</v>
      </c>
      <c r="D422" s="2">
        <f>'PR-RAS'!E427</f>
        <v>6485.0999999999985</v>
      </c>
      <c r="E422" s="2">
        <v>0</v>
      </c>
      <c r="F422" s="2">
        <v>0</v>
      </c>
      <c r="G422" s="3">
        <f t="shared" si="12"/>
        <v>8388.5386699999981</v>
      </c>
      <c r="H422" s="3">
        <f t="shared" si="13"/>
        <v>0.16999999999825377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62654.95</v>
      </c>
      <c r="E423" s="2">
        <v>0</v>
      </c>
      <c r="F423" s="2">
        <v>0</v>
      </c>
      <c r="G423" s="3">
        <f t="shared" si="12"/>
        <v>52880.777799999996</v>
      </c>
      <c r="H423" s="3">
        <f t="shared" si="13"/>
        <v>5.0000000002910383E-2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767095.9800000001</v>
      </c>
      <c r="D637" s="2">
        <f>'PR-RAS'!E643</f>
        <v>818484.80999999994</v>
      </c>
      <c r="E637" s="2">
        <v>0</v>
      </c>
      <c r="F637" s="2">
        <v>0</v>
      </c>
      <c r="G637" s="3">
        <f t="shared" si="14"/>
        <v>1528985.7216</v>
      </c>
      <c r="H637" s="3">
        <f t="shared" si="15"/>
        <v>0.2099999999627471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766626.01000000013</v>
      </c>
      <c r="D638" s="2">
        <f>'PR-RAS'!E644</f>
        <v>885733.65999999992</v>
      </c>
      <c r="E638" s="2">
        <v>0</v>
      </c>
      <c r="F638" s="2">
        <v>0</v>
      </c>
      <c r="G638" s="3">
        <f t="shared" si="14"/>
        <v>1616765.4512100001</v>
      </c>
      <c r="H638" s="3">
        <f t="shared" si="15"/>
        <v>0.35000000020954758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469.96999999997206</v>
      </c>
      <c r="D639" s="2">
        <f>'PR-RAS'!E645</f>
        <v>0</v>
      </c>
      <c r="E639" s="2">
        <v>0</v>
      </c>
      <c r="F639" s="2">
        <v>0</v>
      </c>
      <c r="G639" s="3">
        <f t="shared" si="14"/>
        <v>299.84085999998217</v>
      </c>
      <c r="H639" s="3">
        <f t="shared" si="15"/>
        <v>3.0000000027939677E-2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67248.849999999977</v>
      </c>
      <c r="E640" s="2">
        <v>0</v>
      </c>
      <c r="F640" s="2">
        <v>0</v>
      </c>
      <c r="G640" s="3">
        <f t="shared" si="14"/>
        <v>85944.030299999969</v>
      </c>
      <c r="H640" s="3">
        <f t="shared" si="15"/>
        <v>0.15000000002328306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6955.07</v>
      </c>
      <c r="D642" s="2">
        <f>'PR-RAS'!E648</f>
        <v>6485.0999999999985</v>
      </c>
      <c r="E642" s="2">
        <v>0</v>
      </c>
      <c r="F642" s="2">
        <v>0</v>
      </c>
      <c r="G642" s="3">
        <f t="shared" si="14"/>
        <v>12772.098069999998</v>
      </c>
      <c r="H642" s="3">
        <f t="shared" si="15"/>
        <v>0.16999999999825377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6485.1000000000276</v>
      </c>
      <c r="D644" s="2">
        <f>'PR-RAS'!E650</f>
        <v>73733.949999999983</v>
      </c>
      <c r="E644" s="2">
        <v>0</v>
      </c>
      <c r="F644" s="2">
        <v>0</v>
      </c>
      <c r="G644" s="3">
        <f t="shared" si="14"/>
        <v>98991.77900000001</v>
      </c>
      <c r="H644" s="3">
        <f t="shared" si="15"/>
        <v>0.15000000004511094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53387.81</v>
      </c>
      <c r="D645" s="2">
        <f>'PR-RAS'!E651</f>
        <v>0</v>
      </c>
      <c r="E645" s="2">
        <v>0</v>
      </c>
      <c r="F645" s="2">
        <v>0</v>
      </c>
      <c r="G645" s="3">
        <f t="shared" si="14"/>
        <v>34381.749640000002</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6134.78</v>
      </c>
      <c r="D646" s="2">
        <f>'PR-RAS'!E653</f>
        <v>14473.16</v>
      </c>
      <c r="E646" s="2">
        <v>0</v>
      </c>
      <c r="F646" s="2">
        <v>0</v>
      </c>
      <c r="G646" s="3">
        <f t="shared" si="14"/>
        <v>22627.309499999999</v>
      </c>
      <c r="H646" s="3">
        <f t="shared" si="15"/>
        <v>0.38000000000010914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96931.99</v>
      </c>
      <c r="D647" s="2">
        <f>'PR-RAS'!E654</f>
        <v>79456.929999999993</v>
      </c>
      <c r="E647" s="2">
        <v>0</v>
      </c>
      <c r="F647" s="2">
        <v>0</v>
      </c>
      <c r="G647" s="3">
        <f t="shared" si="14"/>
        <v>165276.4191</v>
      </c>
      <c r="H647" s="3">
        <f t="shared" si="15"/>
        <v>8.000000000174623E-2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88593.61</v>
      </c>
      <c r="D648" s="2">
        <f>'PR-RAS'!E655</f>
        <v>82148.179999999993</v>
      </c>
      <c r="E648" s="2">
        <v>0</v>
      </c>
      <c r="F648" s="2">
        <v>0</v>
      </c>
      <c r="G648" s="3">
        <f t="shared" si="14"/>
        <v>163619.81058999998</v>
      </c>
      <c r="H648" s="3">
        <f t="shared" si="15"/>
        <v>0.569999999992433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14473.160000000003</v>
      </c>
      <c r="D649" s="2">
        <f>'PR-RAS'!E656</f>
        <v>11781.910000000003</v>
      </c>
      <c r="E649" s="2">
        <v>0</v>
      </c>
      <c r="F649" s="2">
        <v>0</v>
      </c>
      <c r="G649" s="3">
        <f t="shared" si="14"/>
        <v>24647.963040000006</v>
      </c>
      <c r="H649" s="3">
        <f t="shared" si="15"/>
        <v>0.25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691970.93</v>
      </c>
      <c r="D676" s="2">
        <f>'PR-RAS'!E683</f>
        <v>739473.34</v>
      </c>
      <c r="E676" s="2">
        <v>0</v>
      </c>
      <c r="F676" s="2">
        <v>0</v>
      </c>
      <c r="G676" s="3">
        <f t="shared" si="14"/>
        <v>1465369.3867500001</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1605.34</v>
      </c>
      <c r="D678" s="2">
        <f>'PR-RAS'!E685</f>
        <v>310</v>
      </c>
      <c r="E678" s="2">
        <v>0</v>
      </c>
      <c r="F678" s="2">
        <v>0</v>
      </c>
      <c r="G678" s="3">
        <f t="shared" si="14"/>
        <v>1506.5551800000003</v>
      </c>
      <c r="H678" s="3">
        <f t="shared" si="15"/>
        <v>0.33999999999991815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159</v>
      </c>
      <c r="D717" s="2">
        <f>'PR-RAS'!E724</f>
        <v>162</v>
      </c>
      <c r="E717" s="2">
        <v>0</v>
      </c>
      <c r="F717" s="2">
        <v>0</v>
      </c>
      <c r="G717" s="3">
        <f t="shared" si="14"/>
        <v>345.82799999999997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14"/>
        <v>1280.1759999999999</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40992.94</v>
      </c>
      <c r="D727" s="2">
        <f>'PR-RAS'!E734</f>
        <v>45196.19</v>
      </c>
      <c r="E727" s="2">
        <v>0</v>
      </c>
      <c r="F727" s="2">
        <v>0</v>
      </c>
      <c r="G727" s="3">
        <f t="shared" si="14"/>
        <v>95385.742320000005</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1274.1600000000001</v>
      </c>
      <c r="E729" s="2">
        <v>0</v>
      </c>
      <c r="F729" s="2">
        <v>0</v>
      </c>
      <c r="G729" s="3">
        <f t="shared" si="14"/>
        <v>1887.0633600000001</v>
      </c>
      <c r="H729" s="3">
        <f t="shared" si="15"/>
        <v>0.3600000000000847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228.23</v>
      </c>
      <c r="D731" s="2">
        <f>'PR-RAS'!E738</f>
        <v>0</v>
      </c>
      <c r="E731" s="2">
        <v>0</v>
      </c>
      <c r="F731" s="2">
        <v>0</v>
      </c>
      <c r="G731" s="3">
        <f t="shared" si="14"/>
        <v>166.6079</v>
      </c>
      <c r="H731" s="3">
        <f t="shared" si="15"/>
        <v>0.22999999999998977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2302</v>
      </c>
      <c r="E737" s="2">
        <v>0</v>
      </c>
      <c r="F737" s="2">
        <v>0</v>
      </c>
      <c r="G737" s="3">
        <f t="shared" si="28"/>
        <v>4872.32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3569.81</v>
      </c>
      <c r="D848" s="2">
        <f>'PR-RAS'!E855</f>
        <v>4007.25</v>
      </c>
      <c r="E848" s="2">
        <v>0</v>
      </c>
      <c r="F848" s="2">
        <v>0</v>
      </c>
      <c r="G848" s="3">
        <f t="shared" si="34"/>
        <v>9811.91057</v>
      </c>
      <c r="H848" s="3">
        <f t="shared" si="35"/>
        <v>0.44000000000005457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195306.44</v>
      </c>
      <c r="D1011" s="7">
        <f>BILANCA!E6</f>
        <v>188324.24</v>
      </c>
      <c r="E1011" s="7">
        <v>0</v>
      </c>
      <c r="F1011" s="7">
        <v>0</v>
      </c>
      <c r="G1011" s="8">
        <f t="shared" ref="G1011:G1306" si="38">B1011/1000*C1011+B1011/500*D1011</f>
        <v>571.95492000000002</v>
      </c>
      <c r="H1011" s="8">
        <f t="shared" si="35"/>
        <v>0.67999999999301508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122899.31000000001</v>
      </c>
      <c r="D1012" s="2">
        <f>BILANCA!E7</f>
        <v>104392.7</v>
      </c>
      <c r="E1012" s="2">
        <v>0</v>
      </c>
      <c r="F1012" s="2">
        <v>0</v>
      </c>
      <c r="G1012" s="3">
        <f t="shared" si="38"/>
        <v>663.36941999999999</v>
      </c>
      <c r="H1012" s="3">
        <f t="shared" si="35"/>
        <v>0.61000000001513399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3781.27</v>
      </c>
      <c r="D1013" s="2">
        <f>BILANCA!E8</f>
        <v>3781.27</v>
      </c>
      <c r="E1013" s="2">
        <v>0</v>
      </c>
      <c r="F1013" s="2">
        <v>0</v>
      </c>
      <c r="G1013" s="3">
        <f t="shared" si="38"/>
        <v>34.03143</v>
      </c>
      <c r="H1013" s="3">
        <f t="shared" si="35"/>
        <v>0.53999999999996362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3781.27</v>
      </c>
      <c r="D1014" s="2">
        <f>BILANCA!E9</f>
        <v>3781.27</v>
      </c>
      <c r="E1014" s="2">
        <v>0</v>
      </c>
      <c r="F1014" s="2">
        <v>0</v>
      </c>
      <c r="G1014" s="3">
        <f t="shared" si="38"/>
        <v>45.375240000000005</v>
      </c>
      <c r="H1014" s="3">
        <f t="shared" si="35"/>
        <v>0.53999999999996362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119118.04000000001</v>
      </c>
      <c r="D1017" s="2">
        <f>BILANCA!E12</f>
        <v>100611.43</v>
      </c>
      <c r="E1017" s="2">
        <v>0</v>
      </c>
      <c r="F1017" s="2">
        <v>0</v>
      </c>
      <c r="G1017" s="3">
        <f t="shared" si="38"/>
        <v>2242.3863000000001</v>
      </c>
      <c r="H1017" s="3">
        <f t="shared" si="35"/>
        <v>0.47000000000116415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24861.800000000017</v>
      </c>
      <c r="D1018" s="2">
        <f>BILANCA!E13</f>
        <v>21449.49000000002</v>
      </c>
      <c r="E1018" s="2">
        <v>0</v>
      </c>
      <c r="F1018" s="2">
        <v>0</v>
      </c>
      <c r="G1018" s="3">
        <f t="shared" si="38"/>
        <v>542.08624000000043</v>
      </c>
      <c r="H1018" s="3">
        <f t="shared" si="35"/>
        <v>0.69000000000232831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273309.03000000003</v>
      </c>
      <c r="D1020" s="2">
        <f>BILANCA!E15</f>
        <v>273309.03000000003</v>
      </c>
      <c r="E1020" s="2">
        <v>0</v>
      </c>
      <c r="F1020" s="2">
        <v>0</v>
      </c>
      <c r="G1020" s="3">
        <f t="shared" si="38"/>
        <v>8199.2709000000013</v>
      </c>
      <c r="H1020" s="3">
        <f t="shared" si="3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248447.23</v>
      </c>
      <c r="D1023" s="2">
        <f>BILANCA!E18</f>
        <v>251859.54</v>
      </c>
      <c r="E1023" s="2">
        <v>0</v>
      </c>
      <c r="F1023" s="2">
        <v>0</v>
      </c>
      <c r="G1023" s="3">
        <f t="shared" si="38"/>
        <v>9778.1620299999995</v>
      </c>
      <c r="H1023" s="3">
        <f t="shared" si="35"/>
        <v>0.69000000000232831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78441.419999999984</v>
      </c>
      <c r="D1024" s="2">
        <f>BILANCA!E19</f>
        <v>61937.119999999981</v>
      </c>
      <c r="E1024" s="2">
        <v>0</v>
      </c>
      <c r="F1024" s="2">
        <v>0</v>
      </c>
      <c r="G1024" s="3">
        <f t="shared" si="38"/>
        <v>2832.4192399999993</v>
      </c>
      <c r="H1024" s="3">
        <f t="shared" si="35"/>
        <v>0.53999999996449333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145630.07</v>
      </c>
      <c r="D1025" s="2">
        <f>BILANCA!E20</f>
        <v>145630.07</v>
      </c>
      <c r="E1025" s="2">
        <v>0</v>
      </c>
      <c r="F1025" s="2">
        <v>0</v>
      </c>
      <c r="G1025" s="3">
        <f t="shared" si="38"/>
        <v>6553.3531500000008</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5031.05</v>
      </c>
      <c r="D1026" s="2">
        <f>BILANCA!E21</f>
        <v>5031.05</v>
      </c>
      <c r="E1026" s="2">
        <v>0</v>
      </c>
      <c r="F1026" s="2">
        <v>0</v>
      </c>
      <c r="G1026" s="3">
        <f t="shared" si="38"/>
        <v>241.49040000000002</v>
      </c>
      <c r="H1026" s="3">
        <f t="shared" si="3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13836.5</v>
      </c>
      <c r="D1027" s="2">
        <f>BILANCA!E22</f>
        <v>13836.5</v>
      </c>
      <c r="E1027" s="2">
        <v>0</v>
      </c>
      <c r="F1027" s="2">
        <v>0</v>
      </c>
      <c r="G1027" s="3">
        <f t="shared" si="38"/>
        <v>705.66150000000005</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1092.33</v>
      </c>
      <c r="D1029" s="2">
        <f>BILANCA!E24</f>
        <v>1092.33</v>
      </c>
      <c r="E1029" s="2">
        <v>0</v>
      </c>
      <c r="F1029" s="2">
        <v>0</v>
      </c>
      <c r="G1029" s="3">
        <f t="shared" si="38"/>
        <v>62.262809999999995</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916.54</v>
      </c>
      <c r="D1030" s="2">
        <f>BILANCA!E25</f>
        <v>916.54</v>
      </c>
      <c r="E1030" s="2">
        <v>0</v>
      </c>
      <c r="F1030" s="2">
        <v>0</v>
      </c>
      <c r="G1030" s="3">
        <f t="shared" si="38"/>
        <v>54.992400000000004</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1256.6199999999999</v>
      </c>
      <c r="D1031" s="2">
        <f>BILANCA!E26</f>
        <v>1256.6199999999999</v>
      </c>
      <c r="E1031" s="2">
        <v>0</v>
      </c>
      <c r="F1031" s="2">
        <v>0</v>
      </c>
      <c r="G1031" s="3">
        <f t="shared" si="38"/>
        <v>79.167059999999992</v>
      </c>
      <c r="H1031" s="3">
        <f t="shared" si="35"/>
        <v>0.76000000000021828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89321.69</v>
      </c>
      <c r="D1033" s="2">
        <f>BILANCA!E28</f>
        <v>105825.99</v>
      </c>
      <c r="E1033" s="2">
        <v>0</v>
      </c>
      <c r="F1033" s="2">
        <v>0</v>
      </c>
      <c r="G1033" s="3">
        <f t="shared" si="38"/>
        <v>6922.3944099999999</v>
      </c>
      <c r="H1033" s="3">
        <f t="shared" si="35"/>
        <v>0.319999999992433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15814.82</v>
      </c>
      <c r="D1040" s="2">
        <f>BILANCA!E35</f>
        <v>17224.82</v>
      </c>
      <c r="E1040" s="2">
        <v>0</v>
      </c>
      <c r="F1040" s="2">
        <v>0</v>
      </c>
      <c r="G1040" s="3">
        <f t="shared" si="38"/>
        <v>1507.9338</v>
      </c>
      <c r="H1040" s="3">
        <f t="shared" si="35"/>
        <v>0.36000000000058208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31541.4</v>
      </c>
      <c r="D1041" s="2">
        <f>BILANCA!E36</f>
        <v>34017.68</v>
      </c>
      <c r="E1041" s="2">
        <v>0</v>
      </c>
      <c r="F1041" s="2">
        <v>0</v>
      </c>
      <c r="G1041" s="3">
        <f t="shared" si="38"/>
        <v>3086.8795600000003</v>
      </c>
      <c r="H1041" s="3">
        <f t="shared" si="35"/>
        <v>0.72000000000116415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252.17</v>
      </c>
      <c r="D1042" s="2">
        <f>BILANCA!E37</f>
        <v>252.17</v>
      </c>
      <c r="E1042" s="2">
        <v>0</v>
      </c>
      <c r="F1042" s="2">
        <v>0</v>
      </c>
      <c r="G1042" s="3">
        <f t="shared" si="38"/>
        <v>24.208320000000001</v>
      </c>
      <c r="H1042" s="3">
        <f t="shared" si="35"/>
        <v>0.33999999999997499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15978.75</v>
      </c>
      <c r="D1045" s="2">
        <f>BILANCA!E40</f>
        <v>17045.03</v>
      </c>
      <c r="E1045" s="2">
        <v>0</v>
      </c>
      <c r="F1045" s="2">
        <v>0</v>
      </c>
      <c r="G1045" s="3">
        <f t="shared" si="38"/>
        <v>1752.4083500000002</v>
      </c>
      <c r="H1045" s="3">
        <f t="shared" si="35"/>
        <v>0.27999999999883585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3243.49</v>
      </c>
      <c r="D1059" s="2">
        <f>BILANCA!E54</f>
        <v>4583.76</v>
      </c>
      <c r="E1059" s="2">
        <v>0</v>
      </c>
      <c r="F1059" s="2">
        <v>0</v>
      </c>
      <c r="G1059" s="3">
        <f t="shared" si="38"/>
        <v>608.13949000000002</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3243.49</v>
      </c>
      <c r="D1060" s="2">
        <f>BILANCA!E55</f>
        <v>4583.76</v>
      </c>
      <c r="E1060" s="2">
        <v>0</v>
      </c>
      <c r="F1060" s="2">
        <v>0</v>
      </c>
      <c r="G1060" s="3">
        <f t="shared" si="38"/>
        <v>620.55050000000006</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72407.13</v>
      </c>
      <c r="D1074" s="2">
        <f>BILANCA!E69</f>
        <v>83931.54</v>
      </c>
      <c r="E1074" s="2">
        <v>0</v>
      </c>
      <c r="F1074" s="2">
        <v>0</v>
      </c>
      <c r="G1074" s="3">
        <f t="shared" si="38"/>
        <v>15377.293440000001</v>
      </c>
      <c r="H1074" s="3">
        <f t="shared" si="35"/>
        <v>0.59000000001105946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14473.16</v>
      </c>
      <c r="D1075" s="2">
        <f>BILANCA!E70</f>
        <v>11781.91</v>
      </c>
      <c r="E1075" s="2">
        <v>0</v>
      </c>
      <c r="F1075" s="2">
        <v>0</v>
      </c>
      <c r="G1075" s="3">
        <f t="shared" si="38"/>
        <v>2472.4036999999998</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14249.08</v>
      </c>
      <c r="D1076" s="2">
        <f>BILANCA!E71</f>
        <v>11557.83</v>
      </c>
      <c r="E1076" s="2">
        <v>0</v>
      </c>
      <c r="F1076" s="2">
        <v>0</v>
      </c>
      <c r="G1076" s="3">
        <f t="shared" si="38"/>
        <v>2466.0728399999998</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14249.08</v>
      </c>
      <c r="D1078" s="2">
        <f>BILANCA!E73</f>
        <v>11557.83</v>
      </c>
      <c r="E1078" s="2">
        <v>0</v>
      </c>
      <c r="F1078" s="2">
        <v>0</v>
      </c>
      <c r="G1078" s="3">
        <f t="shared" si="38"/>
        <v>2540.8023200000002</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224.08</v>
      </c>
      <c r="D1085" s="2">
        <f>BILANCA!E80</f>
        <v>224.08</v>
      </c>
      <c r="E1085" s="2">
        <v>0</v>
      </c>
      <c r="F1085" s="2">
        <v>0</v>
      </c>
      <c r="G1085" s="3">
        <f t="shared" si="38"/>
        <v>50.418000000000006</v>
      </c>
      <c r="H1085" s="3">
        <f t="shared" si="35"/>
        <v>0.16000000000002501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4546.16</v>
      </c>
      <c r="D1087" s="2">
        <f>BILANCA!E82</f>
        <v>9494.68</v>
      </c>
      <c r="E1087" s="2">
        <v>0</v>
      </c>
      <c r="F1087" s="2">
        <v>0</v>
      </c>
      <c r="G1087" s="3">
        <f t="shared" si="38"/>
        <v>1812.23504</v>
      </c>
      <c r="H1087" s="3">
        <f t="shared" si="35"/>
        <v>0.47999999999956344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39.14</v>
      </c>
      <c r="E1089" s="2">
        <v>0</v>
      </c>
      <c r="F1089" s="2">
        <v>0</v>
      </c>
      <c r="G1089" s="3">
        <f t="shared" si="38"/>
        <v>6.1841200000000001</v>
      </c>
      <c r="H1089" s="3">
        <f t="shared" si="35"/>
        <v>0.14000000000000057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123.94</v>
      </c>
      <c r="D1090" s="2">
        <f>BILANCA!E85</f>
        <v>123.94</v>
      </c>
      <c r="E1090" s="2">
        <v>0</v>
      </c>
      <c r="F1090" s="2">
        <v>0</v>
      </c>
      <c r="G1090" s="3">
        <f t="shared" si="38"/>
        <v>29.745600000000003</v>
      </c>
      <c r="H1090" s="3">
        <f t="shared" si="35"/>
        <v>0.12000000000000455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4422.22</v>
      </c>
      <c r="D1092" s="2">
        <f>BILANCA!E87</f>
        <v>9331.6</v>
      </c>
      <c r="E1092" s="2">
        <v>0</v>
      </c>
      <c r="F1092" s="2">
        <v>0</v>
      </c>
      <c r="G1092" s="3">
        <f t="shared" si="38"/>
        <v>1893.0044400000002</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62654.95</v>
      </c>
      <c r="E1152" s="2">
        <v>0</v>
      </c>
      <c r="F1152" s="2">
        <v>0</v>
      </c>
      <c r="G1152" s="3">
        <f t="shared" si="38"/>
        <v>17794.005799999999</v>
      </c>
      <c r="H1152" s="3">
        <f t="shared" si="41"/>
        <v>5.0000000002910383E-2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62654.95</v>
      </c>
      <c r="E1155" s="2">
        <v>0</v>
      </c>
      <c r="F1155" s="2">
        <v>0</v>
      </c>
      <c r="G1155" s="3">
        <f t="shared" si="38"/>
        <v>18169.9355</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62654.95</v>
      </c>
      <c r="E1161" s="2">
        <v>0</v>
      </c>
      <c r="F1161" s="2">
        <v>0</v>
      </c>
      <c r="G1161" s="3">
        <f t="shared" si="38"/>
        <v>18921.794899999997</v>
      </c>
      <c r="H1161" s="3">
        <f t="shared" si="41"/>
        <v>5.0000000002910383E-2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53387.81</v>
      </c>
      <c r="D1176" s="2">
        <f>BILANCA!E171</f>
        <v>0</v>
      </c>
      <c r="E1176" s="2">
        <v>0</v>
      </c>
      <c r="F1176" s="2">
        <v>0</v>
      </c>
      <c r="G1176" s="3">
        <f t="shared" si="38"/>
        <v>8862.3764599999995</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53387.81</v>
      </c>
      <c r="D1179" s="2">
        <f>BILANCA!E174</f>
        <v>0</v>
      </c>
      <c r="E1179" s="2">
        <v>0</v>
      </c>
      <c r="F1179" s="2">
        <v>0</v>
      </c>
      <c r="G1179" s="3">
        <f t="shared" si="38"/>
        <v>9022.53989</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195306.44</v>
      </c>
      <c r="D1180" s="2">
        <f>BILANCA!E176</f>
        <v>188324.24</v>
      </c>
      <c r="E1180" s="2">
        <v>0</v>
      </c>
      <c r="F1180" s="2">
        <v>0</v>
      </c>
      <c r="G1180" s="3">
        <f t="shared" si="38"/>
        <v>97232.3364</v>
      </c>
      <c r="H1180" s="3">
        <f t="shared" si="41"/>
        <v>0.67999999999301508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78892.28</v>
      </c>
      <c r="D1181" s="2">
        <f>BILANCA!E177</f>
        <v>95010.590000000011</v>
      </c>
      <c r="E1181" s="2">
        <v>0</v>
      </c>
      <c r="F1181" s="2">
        <v>0</v>
      </c>
      <c r="G1181" s="3">
        <f t="shared" si="38"/>
        <v>45984.201660000006</v>
      </c>
      <c r="H1181" s="3">
        <f t="shared" si="41"/>
        <v>0.68999999998777639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78471.12</v>
      </c>
      <c r="D1182" s="2">
        <f>BILANCA!E178</f>
        <v>84031.900000000009</v>
      </c>
      <c r="E1182" s="2">
        <v>0</v>
      </c>
      <c r="F1182" s="2">
        <v>0</v>
      </c>
      <c r="G1182" s="3">
        <f t="shared" si="38"/>
        <v>42404.006240000002</v>
      </c>
      <c r="H1182" s="3">
        <f t="shared" si="41"/>
        <v>0.21999999998661224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56462.1</v>
      </c>
      <c r="D1183" s="2">
        <f>BILANCA!E179</f>
        <v>62388.22</v>
      </c>
      <c r="E1183" s="2">
        <v>0</v>
      </c>
      <c r="F1183" s="2">
        <v>0</v>
      </c>
      <c r="G1183" s="3">
        <f t="shared" si="38"/>
        <v>31354.267419999996</v>
      </c>
      <c r="H1183" s="3">
        <f t="shared" si="41"/>
        <v>0.31999999999970896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16847.349999999999</v>
      </c>
      <c r="D1184" s="2">
        <f>BILANCA!E180</f>
        <v>17692.439999999999</v>
      </c>
      <c r="E1184" s="2">
        <v>0</v>
      </c>
      <c r="F1184" s="2">
        <v>0</v>
      </c>
      <c r="G1184" s="3">
        <f t="shared" si="38"/>
        <v>9088.4080199999989</v>
      </c>
      <c r="H1184" s="3">
        <f t="shared" si="41"/>
        <v>0.78999999999723514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12.82</v>
      </c>
      <c r="E1185" s="2">
        <v>0</v>
      </c>
      <c r="F1185" s="2">
        <v>0</v>
      </c>
      <c r="G1185" s="3">
        <f t="shared" si="38"/>
        <v>4.4870000000000001</v>
      </c>
      <c r="H1185" s="3">
        <f t="shared" si="41"/>
        <v>0.17999999999999972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12.82</v>
      </c>
      <c r="E1188" s="2">
        <v>0</v>
      </c>
      <c r="F1188" s="2">
        <v>0</v>
      </c>
      <c r="G1188" s="3">
        <f t="shared" si="38"/>
        <v>4.5639199999999995</v>
      </c>
      <c r="H1188" s="3">
        <f t="shared" si="41"/>
        <v>0.17999999999999972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2264.89</v>
      </c>
      <c r="D1198" s="2">
        <f>BILANCA!E194</f>
        <v>3814.48</v>
      </c>
      <c r="E1198" s="2">
        <v>0</v>
      </c>
      <c r="F1198" s="2">
        <v>0</v>
      </c>
      <c r="G1198" s="3">
        <f t="shared" si="38"/>
        <v>1860.0437999999999</v>
      </c>
      <c r="H1198" s="3">
        <f t="shared" si="41"/>
        <v>0.59000000000014552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2896.78</v>
      </c>
      <c r="D1200" s="2">
        <f>BILANCA!E196</f>
        <v>123.94</v>
      </c>
      <c r="E1200" s="2">
        <v>0</v>
      </c>
      <c r="F1200" s="2">
        <v>0</v>
      </c>
      <c r="G1200" s="3">
        <f t="shared" si="38"/>
        <v>597.48540000000014</v>
      </c>
      <c r="H1200" s="3">
        <f t="shared" si="41"/>
        <v>0.27999999999980218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421.16</v>
      </c>
      <c r="D1201" s="2">
        <f>BILANCA!E197</f>
        <v>2476.2800000000002</v>
      </c>
      <c r="E1201" s="2">
        <v>0</v>
      </c>
      <c r="F1201" s="2">
        <v>0</v>
      </c>
      <c r="G1201" s="3">
        <f t="shared" si="38"/>
        <v>1026.3805200000002</v>
      </c>
      <c r="H1201" s="3">
        <f t="shared" si="41"/>
        <v>0.4400000000002251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421.16</v>
      </c>
      <c r="D1203" s="2">
        <f>BILANCA!E199</f>
        <v>2476.2800000000002</v>
      </c>
      <c r="E1203" s="2">
        <v>0</v>
      </c>
      <c r="F1203" s="2">
        <v>0</v>
      </c>
      <c r="G1203" s="3">
        <f t="shared" si="44"/>
        <v>1037.12796</v>
      </c>
      <c r="H1203" s="3">
        <f t="shared" si="45"/>
        <v>0.4400000000002251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8502.41</v>
      </c>
      <c r="E1251" s="2">
        <v>0</v>
      </c>
      <c r="F1251" s="2">
        <v>0</v>
      </c>
      <c r="G1251" s="3">
        <f>B1251/1000*C1251+B1251/500*D1251</f>
        <v>4098.1616199999999</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116414.15999999999</v>
      </c>
      <c r="D1255" s="2">
        <f>BILANCA!E251</f>
        <v>93313.65</v>
      </c>
      <c r="E1255" s="2">
        <v>0</v>
      </c>
      <c r="F1255" s="2">
        <v>0</v>
      </c>
      <c r="G1255" s="3">
        <f t="shared" si="38"/>
        <v>74245.157699999996</v>
      </c>
      <c r="H1255" s="3">
        <f t="shared" si="41"/>
        <v>0.50999999999476131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122899.31</v>
      </c>
      <c r="D1256" s="2">
        <f>BILANCA!E252</f>
        <v>104392.7</v>
      </c>
      <c r="E1256" s="2">
        <v>0</v>
      </c>
      <c r="F1256" s="2">
        <v>0</v>
      </c>
      <c r="G1256" s="3">
        <f t="shared" si="38"/>
        <v>81594.43866</v>
      </c>
      <c r="H1256" s="3">
        <f t="shared" si="41"/>
        <v>0.61000000000058208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122899.31</v>
      </c>
      <c r="D1257" s="2">
        <f>BILANCA!E253</f>
        <v>104392.7</v>
      </c>
      <c r="E1257" s="2">
        <v>0</v>
      </c>
      <c r="F1257" s="2">
        <v>0</v>
      </c>
      <c r="G1257" s="3">
        <f t="shared" si="38"/>
        <v>81926.123369999987</v>
      </c>
      <c r="H1257" s="3">
        <f t="shared" si="41"/>
        <v>0.61000000000058208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-6485.0999999999995</v>
      </c>
      <c r="D1259" s="2">
        <f>BILANCA!E255</f>
        <v>-73733.95</v>
      </c>
      <c r="E1259" s="2">
        <v>0</v>
      </c>
      <c r="F1259" s="2">
        <v>0</v>
      </c>
      <c r="G1259" s="3">
        <f t="shared" si="38"/>
        <v>-38334.296999999991</v>
      </c>
      <c r="H1259" s="3">
        <f t="shared" si="41"/>
        <v>0.15000000000236469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469.97</v>
      </c>
      <c r="D1260" s="2">
        <f>BILANCA!E256</f>
        <v>0</v>
      </c>
      <c r="E1260" s="2">
        <v>0</v>
      </c>
      <c r="F1260" s="2">
        <v>0</v>
      </c>
      <c r="G1260" s="3">
        <f t="shared" si="38"/>
        <v>117.49250000000001</v>
      </c>
      <c r="H1260" s="3">
        <f t="shared" si="41"/>
        <v>2.9999999999972715E-2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469.97</v>
      </c>
      <c r="D1261" s="2">
        <f>BILANCA!E257</f>
        <v>0</v>
      </c>
      <c r="E1261" s="2">
        <v>0</v>
      </c>
      <c r="F1261" s="2">
        <v>0</v>
      </c>
      <c r="G1261" s="3">
        <f t="shared" si="38"/>
        <v>117.96247000000001</v>
      </c>
      <c r="H1261" s="3">
        <f t="shared" si="41"/>
        <v>2.9999999999972715E-2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6955.07</v>
      </c>
      <c r="D1264" s="2">
        <f>BILANCA!E260</f>
        <v>73733.95</v>
      </c>
      <c r="E1264" s="2">
        <v>0</v>
      </c>
      <c r="F1264" s="2">
        <v>0</v>
      </c>
      <c r="G1264" s="3">
        <f t="shared" si="38"/>
        <v>39223.434379999999</v>
      </c>
      <c r="H1264" s="3">
        <f t="shared" si="41"/>
        <v>0.12000000000261934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73733.95</v>
      </c>
      <c r="E1265" s="2">
        <v>0</v>
      </c>
      <c r="F1265" s="2">
        <v>0</v>
      </c>
      <c r="G1265" s="3">
        <f t="shared" si="38"/>
        <v>37604.3145</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6955.07</v>
      </c>
      <c r="D1266" s="2">
        <f>BILANCA!E262</f>
        <v>0</v>
      </c>
      <c r="E1266" s="2">
        <v>0</v>
      </c>
      <c r="F1266" s="2">
        <v>0</v>
      </c>
      <c r="G1266" s="3">
        <f t="shared" si="38"/>
        <v>1780.49792</v>
      </c>
      <c r="H1266" s="3">
        <f t="shared" si="41"/>
        <v>6.9999999999708962E-2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0.05</v>
      </c>
      <c r="D1268" s="2">
        <f>BILANCA!E264</f>
        <v>0.05</v>
      </c>
      <c r="E1268" s="2">
        <v>0</v>
      </c>
      <c r="F1268" s="2">
        <v>0</v>
      </c>
      <c r="G1268" s="3">
        <f>B1268/1000*C1268+B1268/500*D1268</f>
        <v>3.8700000000000005E-2</v>
      </c>
      <c r="H1268" s="3">
        <f>ABS(C1268-ROUND(C1268,0))+ABS(D1268-ROUND(D1268,0))</f>
        <v>0.1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0.05</v>
      </c>
      <c r="D1269" s="2">
        <f>BILANCA!E265</f>
        <v>0.05</v>
      </c>
      <c r="E1269" s="2">
        <v>0</v>
      </c>
      <c r="F1269" s="2">
        <v>0</v>
      </c>
      <c r="G1269" s="3">
        <f t="shared" ref="G1269:G1277" si="46">B1269/1000*C1269+B1269/500*D1269</f>
        <v>3.8850000000000003E-2</v>
      </c>
      <c r="H1269" s="3">
        <f t="shared" ref="H1269:H1277" si="47">ABS(C1269-ROUND(C1269,0))+ABS(D1269-ROUND(D1269,0))</f>
        <v>0.1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62654.95</v>
      </c>
      <c r="E1278" s="2">
        <v>0</v>
      </c>
      <c r="F1278" s="2">
        <v>0</v>
      </c>
      <c r="G1278" s="3">
        <f t="shared" si="38"/>
        <v>33583.053200000002</v>
      </c>
      <c r="H1278" s="3">
        <f t="shared" si="41"/>
        <v>5.0000000002910383E-2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62654.95</v>
      </c>
      <c r="E1281" s="2">
        <v>0</v>
      </c>
      <c r="F1281" s="2">
        <v>0</v>
      </c>
      <c r="G1281" s="3">
        <f t="shared" si="48"/>
        <v>33958.982900000003</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62654.95</v>
      </c>
      <c r="E1287" s="2">
        <v>0</v>
      </c>
      <c r="F1287" s="2">
        <v>0</v>
      </c>
      <c r="G1287" s="3">
        <f t="shared" si="48"/>
        <v>34710.842300000004</v>
      </c>
      <c r="H1287" s="3">
        <f t="shared" si="49"/>
        <v>5.0000000002910383E-2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62654.95</v>
      </c>
      <c r="E1305" s="2">
        <v>0</v>
      </c>
      <c r="F1305" s="2">
        <v>0</v>
      </c>
      <c r="G1305" s="3">
        <f t="shared" si="38"/>
        <v>36966.420499999993</v>
      </c>
      <c r="H1305" s="3">
        <f t="shared" si="41"/>
        <v>5.0000000002910383E-2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2795.67</v>
      </c>
      <c r="D1311" s="2">
        <f>BILANCA!E308</f>
        <v>8502.41</v>
      </c>
      <c r="E1311" s="2">
        <v>0</v>
      </c>
      <c r="F1311" s="2">
        <v>0</v>
      </c>
      <c r="G1311" s="3">
        <f t="shared" si="52"/>
        <v>5959.9474900000005</v>
      </c>
      <c r="H1311" s="3">
        <f t="shared" si="41"/>
        <v>0.73999999999978172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1626.55</v>
      </c>
      <c r="D1312" s="2">
        <f>BILANCA!E309</f>
        <v>806.36</v>
      </c>
      <c r="E1312" s="2">
        <v>0</v>
      </c>
      <c r="F1312" s="2">
        <v>0</v>
      </c>
      <c r="G1312" s="3">
        <f t="shared" si="52"/>
        <v>978.25954000000002</v>
      </c>
      <c r="H1312" s="3">
        <f t="shared" si="41"/>
        <v>0.81000000000005912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22.83</v>
      </c>
      <c r="E1314" s="2">
        <v>0</v>
      </c>
      <c r="F1314" s="2">
        <v>0</v>
      </c>
      <c r="G1314" s="3">
        <f t="shared" si="52"/>
        <v>13.880639999999998</v>
      </c>
      <c r="H1314" s="3">
        <f t="shared" si="41"/>
        <v>0.17000000000000171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22009.02</v>
      </c>
      <c r="D1339" s="2">
        <f>BILANCA!E336</f>
        <v>21643.68</v>
      </c>
      <c r="E1339" s="2">
        <v>0</v>
      </c>
      <c r="F1339" s="2">
        <v>0</v>
      </c>
      <c r="G1339" s="3">
        <f t="shared" si="52"/>
        <v>21482.509020000001</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56462.1</v>
      </c>
      <c r="D1340" s="2">
        <f>BILANCA!E337</f>
        <v>62388.22</v>
      </c>
      <c r="E1340" s="2">
        <v>0</v>
      </c>
      <c r="F1340" s="2">
        <v>0</v>
      </c>
      <c r="G1340" s="3">
        <f t="shared" si="52"/>
        <v>59808.718200000003</v>
      </c>
      <c r="H1340" s="3">
        <f t="shared" si="41"/>
        <v>0.31999999999970896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421.16</v>
      </c>
      <c r="D1341" s="2">
        <f>BILANCA!E338</f>
        <v>2476.2800000000002</v>
      </c>
      <c r="E1341" s="2">
        <v>0</v>
      </c>
      <c r="F1341" s="2">
        <v>0</v>
      </c>
      <c r="G1341" s="3">
        <f t="shared" si="52"/>
        <v>1778.7013200000004</v>
      </c>
      <c r="H1341" s="3">
        <f t="shared" si="41"/>
        <v>0.4400000000002251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8502.41</v>
      </c>
      <c r="E1383" s="2">
        <v>0</v>
      </c>
      <c r="F1383" s="2">
        <v>0</v>
      </c>
      <c r="G1383" s="3">
        <f t="shared" si="59"/>
        <v>6342.7978599999997</v>
      </c>
      <c r="H1383" s="3">
        <f t="shared" si="60"/>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766626.01</v>
      </c>
      <c r="D1510" s="2">
        <f>'RAS-funkcijski'!E114</f>
        <v>885733.66</v>
      </c>
      <c r="E1510" s="2">
        <v>0</v>
      </c>
      <c r="F1510" s="2">
        <v>0</v>
      </c>
      <c r="G1510" s="3">
        <f t="shared" si="52"/>
        <v>279190.26630000002</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766626.01</v>
      </c>
      <c r="D1511" s="2">
        <f>'RAS-funkcijski'!E115</f>
        <v>885733.66</v>
      </c>
      <c r="E1511" s="2">
        <v>0</v>
      </c>
      <c r="F1511" s="2">
        <v>0</v>
      </c>
      <c r="G1511" s="3">
        <f t="shared" si="52"/>
        <v>281728.35963000002</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766626.01</v>
      </c>
      <c r="D1513" s="2">
        <f>'RAS-funkcijski'!E117</f>
        <v>885733.66</v>
      </c>
      <c r="E1513" s="2">
        <v>0</v>
      </c>
      <c r="F1513" s="2">
        <v>0</v>
      </c>
      <c r="G1513" s="3">
        <f t="shared" si="52"/>
        <v>286804.54629000003</v>
      </c>
      <c r="H1513" s="3">
        <f t="shared" si="63"/>
        <v>0.34999999997671694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766626.01</v>
      </c>
      <c r="D1537" s="14">
        <f>'RAS-funkcijski'!E141</f>
        <v>885733.66</v>
      </c>
      <c r="E1537" s="14">
        <v>0</v>
      </c>
      <c r="F1537" s="14">
        <v>0</v>
      </c>
      <c r="G1537" s="15">
        <f t="shared" si="52"/>
        <v>347718.78621000005</v>
      </c>
      <c r="H1537" s="15">
        <f t="shared" si="63"/>
        <v>0.34999999997671694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78892.28</v>
      </c>
      <c r="D1582" s="7"/>
      <c r="E1582" s="7">
        <v>0</v>
      </c>
      <c r="F1582" s="7">
        <v>0</v>
      </c>
      <c r="G1582" s="8">
        <f t="shared" ref="G1582:G1686" si="70">B1582/1000*C1582</f>
        <v>78.89228</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841086.48</v>
      </c>
      <c r="D1583" s="2">
        <v>0</v>
      </c>
      <c r="E1583" s="2">
        <v>0</v>
      </c>
      <c r="F1583" s="2">
        <v>0</v>
      </c>
      <c r="G1583" s="3">
        <f t="shared" si="70"/>
        <v>1682.1729600000001</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830017</v>
      </c>
      <c r="D1585" s="2">
        <v>0</v>
      </c>
      <c r="E1585" s="2">
        <v>0</v>
      </c>
      <c r="F1585" s="2">
        <v>0</v>
      </c>
      <c r="G1585" s="3">
        <f t="shared" si="70"/>
        <v>3320.0680000000002</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689484.78</v>
      </c>
      <c r="D1586" s="2">
        <v>0</v>
      </c>
      <c r="E1586" s="2">
        <v>0</v>
      </c>
      <c r="F1586" s="2">
        <v>0</v>
      </c>
      <c r="G1586" s="3">
        <f t="shared" si="70"/>
        <v>3447.4239000000002</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136154.66</v>
      </c>
      <c r="D1587" s="2">
        <v>0</v>
      </c>
      <c r="E1587" s="2">
        <v>0</v>
      </c>
      <c r="F1587" s="2">
        <v>0</v>
      </c>
      <c r="G1587" s="3">
        <f t="shared" si="70"/>
        <v>816.92795999999998</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264.07</v>
      </c>
      <c r="D1588" s="2">
        <v>0</v>
      </c>
      <c r="E1588" s="2">
        <v>0</v>
      </c>
      <c r="F1588" s="2">
        <v>0</v>
      </c>
      <c r="G1588" s="3">
        <f t="shared" si="70"/>
        <v>1.84849</v>
      </c>
      <c r="H1588" s="3">
        <f t="shared" si="71"/>
        <v>6.9999999999993179E-2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4007.25</v>
      </c>
      <c r="D1591" s="2">
        <v>0</v>
      </c>
      <c r="E1591" s="2">
        <v>0</v>
      </c>
      <c r="F1591" s="2">
        <v>0</v>
      </c>
      <c r="G1591" s="3">
        <f t="shared" si="70"/>
        <v>40.072499999999998</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106.24</v>
      </c>
      <c r="D1593" s="2">
        <v>0</v>
      </c>
      <c r="E1593" s="2">
        <v>0</v>
      </c>
      <c r="F1593" s="2">
        <v>0</v>
      </c>
      <c r="G1593" s="3">
        <f t="shared" si="70"/>
        <v>1.27488</v>
      </c>
      <c r="H1593" s="3">
        <f t="shared" si="71"/>
        <v>0.23999999999999488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2567.0700000000002</v>
      </c>
      <c r="D1594" s="2">
        <v>0</v>
      </c>
      <c r="E1594" s="2">
        <v>0</v>
      </c>
      <c r="F1594" s="2">
        <v>0</v>
      </c>
      <c r="G1594" s="3">
        <f t="shared" si="70"/>
        <v>33.37191</v>
      </c>
      <c r="H1594" s="3">
        <f t="shared" si="71"/>
        <v>7.0000000000163709E-2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8502.41</v>
      </c>
      <c r="D1601" s="2">
        <v>0</v>
      </c>
      <c r="E1601" s="2">
        <v>0</v>
      </c>
      <c r="F1601" s="2">
        <v>0</v>
      </c>
      <c r="G1601" s="3">
        <f>B1601/1000*C1601</f>
        <v>170.04820000000001</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824968.16999999993</v>
      </c>
      <c r="D1602" s="2">
        <v>0</v>
      </c>
      <c r="E1602" s="2">
        <v>0</v>
      </c>
      <c r="F1602" s="2">
        <v>0</v>
      </c>
      <c r="G1602" s="3">
        <f t="shared" si="70"/>
        <v>17324.331569999998</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824456.22</v>
      </c>
      <c r="D1604" s="2">
        <v>0</v>
      </c>
      <c r="E1604" s="2">
        <v>0</v>
      </c>
      <c r="F1604" s="2">
        <v>0</v>
      </c>
      <c r="G1604" s="3">
        <f t="shared" si="70"/>
        <v>18962.493060000001</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683558.66</v>
      </c>
      <c r="D1605" s="2">
        <v>0</v>
      </c>
      <c r="E1605" s="2">
        <v>0</v>
      </c>
      <c r="F1605" s="2">
        <v>0</v>
      </c>
      <c r="G1605" s="3">
        <f t="shared" si="70"/>
        <v>16405.40784</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135309.57</v>
      </c>
      <c r="D1606" s="2">
        <v>0</v>
      </c>
      <c r="E1606" s="2">
        <v>0</v>
      </c>
      <c r="F1606" s="2">
        <v>0</v>
      </c>
      <c r="G1606" s="3">
        <f t="shared" si="70"/>
        <v>3382.7392500000005</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251.25</v>
      </c>
      <c r="D1607" s="2">
        <v>0</v>
      </c>
      <c r="E1607" s="2">
        <v>0</v>
      </c>
      <c r="F1607" s="2">
        <v>0</v>
      </c>
      <c r="G1607" s="3">
        <f t="shared" si="70"/>
        <v>6.5324999999999998</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2457.66</v>
      </c>
      <c r="D1610" s="2">
        <v>0</v>
      </c>
      <c r="E1610" s="2">
        <v>0</v>
      </c>
      <c r="F1610" s="2">
        <v>0</v>
      </c>
      <c r="G1610" s="3">
        <f t="shared" si="70"/>
        <v>71.272139999999993</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2879.08</v>
      </c>
      <c r="D1612" s="2">
        <v>0</v>
      </c>
      <c r="E1612" s="2">
        <v>0</v>
      </c>
      <c r="F1612" s="2">
        <v>0</v>
      </c>
      <c r="G1612" s="3">
        <f t="shared" si="70"/>
        <v>89.251480000000001</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511.95</v>
      </c>
      <c r="D1613" s="2">
        <v>0</v>
      </c>
      <c r="E1613" s="2">
        <v>0</v>
      </c>
      <c r="F1613" s="2">
        <v>0</v>
      </c>
      <c r="G1613" s="3">
        <f t="shared" si="70"/>
        <v>16.382400000000001</v>
      </c>
      <c r="H1613" s="3">
        <f t="shared" si="71"/>
        <v>5.0000000000011369E-2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95010.590000000084</v>
      </c>
      <c r="D1621" s="2">
        <v>0</v>
      </c>
      <c r="E1621" s="2">
        <v>0</v>
      </c>
      <c r="F1621" s="2">
        <v>0</v>
      </c>
      <c r="G1621" s="3">
        <f t="shared" si="70"/>
        <v>3800.4236000000033</v>
      </c>
      <c r="H1621" s="3">
        <f t="shared" si="71"/>
        <v>0.40999999991618097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32622.369999999995</v>
      </c>
      <c r="D1622" s="2">
        <v>0</v>
      </c>
      <c r="E1622" s="2">
        <v>0</v>
      </c>
      <c r="F1622" s="2">
        <v>0</v>
      </c>
      <c r="G1622" s="3">
        <f t="shared" si="70"/>
        <v>1337.5171699999999</v>
      </c>
      <c r="H1622" s="3">
        <f t="shared" si="71"/>
        <v>0.36999999999534339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21643.679999999997</v>
      </c>
      <c r="D1628" s="2">
        <v>0</v>
      </c>
      <c r="E1628" s="2">
        <v>0</v>
      </c>
      <c r="F1628" s="2">
        <v>0</v>
      </c>
      <c r="G1628" s="3">
        <f t="shared" si="70"/>
        <v>1017.2529599999998</v>
      </c>
      <c r="H1628" s="3">
        <f t="shared" si="71"/>
        <v>0.32000000000334694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17692.439999999999</v>
      </c>
      <c r="D1634" s="2">
        <v>0</v>
      </c>
      <c r="E1634" s="2">
        <v>0</v>
      </c>
      <c r="F1634" s="2">
        <v>0</v>
      </c>
      <c r="G1634" s="3">
        <f t="shared" si="70"/>
        <v>937.69931999999994</v>
      </c>
      <c r="H1634" s="3">
        <f t="shared" si="71"/>
        <v>0.43999999999869033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17692.439999999999</v>
      </c>
      <c r="D1636" s="2">
        <v>0</v>
      </c>
      <c r="E1636" s="2">
        <v>0</v>
      </c>
      <c r="F1636" s="2">
        <v>0</v>
      </c>
      <c r="G1636" s="3">
        <f t="shared" si="70"/>
        <v>973.0841999999999</v>
      </c>
      <c r="H1636" s="3">
        <f t="shared" si="71"/>
        <v>0.43999999999869033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12.82</v>
      </c>
      <c r="D1639" s="2">
        <v>0</v>
      </c>
      <c r="E1639" s="2">
        <v>0</v>
      </c>
      <c r="F1639" s="2">
        <v>0</v>
      </c>
      <c r="G1639" s="3">
        <f t="shared" si="70"/>
        <v>0.74356</v>
      </c>
      <c r="H1639" s="3">
        <f t="shared" si="71"/>
        <v>0.17999999999999972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12.82</v>
      </c>
      <c r="D1641" s="2">
        <v>0</v>
      </c>
      <c r="E1641" s="2">
        <v>0</v>
      </c>
      <c r="F1641" s="2">
        <v>0</v>
      </c>
      <c r="G1641" s="3">
        <f t="shared" si="70"/>
        <v>0.76919999999999999</v>
      </c>
      <c r="H1641" s="3">
        <f t="shared" si="71"/>
        <v>0.17999999999999972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3814.48</v>
      </c>
      <c r="D1654" s="2">
        <v>0</v>
      </c>
      <c r="E1654" s="2">
        <v>0</v>
      </c>
      <c r="F1654" s="2">
        <v>0</v>
      </c>
      <c r="G1654" s="3">
        <f t="shared" si="70"/>
        <v>278.45704000000001</v>
      </c>
      <c r="H1654" s="3">
        <f t="shared" si="71"/>
        <v>0.48000000000001819</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3814.48</v>
      </c>
      <c r="D1656" s="2">
        <v>0</v>
      </c>
      <c r="E1656" s="2">
        <v>0</v>
      </c>
      <c r="F1656" s="2">
        <v>0</v>
      </c>
      <c r="G1656" s="3">
        <f t="shared" si="70"/>
        <v>286.08600000000001</v>
      </c>
      <c r="H1656" s="3">
        <f t="shared" si="71"/>
        <v>0.48000000000001819</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123.94</v>
      </c>
      <c r="D1664" s="2">
        <v>0</v>
      </c>
      <c r="E1664" s="2">
        <v>0</v>
      </c>
      <c r="F1664" s="2">
        <v>0</v>
      </c>
      <c r="G1664" s="3">
        <f t="shared" si="70"/>
        <v>10.28702</v>
      </c>
      <c r="H1664" s="3">
        <f t="shared" si="71"/>
        <v>6.0000000000002274E-2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123.94</v>
      </c>
      <c r="D1666" s="2">
        <v>0</v>
      </c>
      <c r="E1666" s="2">
        <v>0</v>
      </c>
      <c r="F1666" s="2">
        <v>0</v>
      </c>
      <c r="G1666" s="3">
        <f t="shared" si="70"/>
        <v>10.5349</v>
      </c>
      <c r="H1666" s="3">
        <f t="shared" si="71"/>
        <v>6.0000000000002274E-2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2476.2800000000002</v>
      </c>
      <c r="D1669" s="2">
        <v>0</v>
      </c>
      <c r="E1669" s="2">
        <v>0</v>
      </c>
      <c r="F1669" s="2">
        <v>0</v>
      </c>
      <c r="G1669" s="3">
        <f t="shared" si="70"/>
        <v>217.91264000000001</v>
      </c>
      <c r="H1669" s="3">
        <f t="shared" si="71"/>
        <v>0.28000000000020009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2476.2800000000002</v>
      </c>
      <c r="D1671" s="2">
        <v>0</v>
      </c>
      <c r="E1671" s="2">
        <v>0</v>
      </c>
      <c r="F1671" s="2">
        <v>0</v>
      </c>
      <c r="G1671" s="3">
        <f t="shared" si="70"/>
        <v>222.86520000000002</v>
      </c>
      <c r="H1671" s="3">
        <f t="shared" si="71"/>
        <v>0.28000000000020009</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8502.41</v>
      </c>
      <c r="D1680" s="2">
        <v>0</v>
      </c>
      <c r="E1680" s="2">
        <v>0</v>
      </c>
      <c r="F1680" s="2">
        <v>0</v>
      </c>
      <c r="G1680" s="3">
        <f>B1680/1000*C1680</f>
        <v>841.73859000000004</v>
      </c>
      <c r="H1680" s="3">
        <f>ABS(C1680-ROUND(C1680,0))</f>
        <v>0.40999999999985448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62388.22</v>
      </c>
      <c r="D1681" s="2">
        <v>0</v>
      </c>
      <c r="E1681" s="2">
        <v>0</v>
      </c>
      <c r="F1681" s="2">
        <v>0</v>
      </c>
      <c r="G1681" s="3">
        <f t="shared" si="70"/>
        <v>6238.8220000000001</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62388.22</v>
      </c>
      <c r="D1683" s="2">
        <v>0</v>
      </c>
      <c r="E1683" s="2">
        <v>0</v>
      </c>
      <c r="F1683" s="2">
        <v>0</v>
      </c>
      <c r="G1683" s="3">
        <f t="shared" si="70"/>
        <v>6363.5984399999998</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13199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767095.9800000001</v>
      </c>
      <c r="I17" s="275">
        <f>'PR-RAS'!E6</f>
        <v>818484.80999999994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765589.9800000001</v>
      </c>
      <c r="I18" s="275">
        <f>'PR-RAS'!E152</f>
        <v>883166.59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6485.1000000000276</v>
      </c>
      <c r="I20" s="275">
        <f>'PR-RAS'!E650</f>
        <v>73733.949999999983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122899.31000000001</v>
      </c>
      <c r="I22" s="275">
        <f>BILANCA!E7</f>
        <v>104392.7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72407.13</v>
      </c>
      <c r="I23" s="275">
        <f>BILANCA!E69</f>
        <v>83931.54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78892.28</v>
      </c>
      <c r="I24" s="275">
        <f>BILANCA!E177</f>
        <v>95010.590000000011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116414.15999999999</v>
      </c>
      <c r="I25" s="275">
        <f>BILANCA!E251</f>
        <v>93313.65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766626.01</v>
      </c>
      <c r="I30" s="275">
        <f>'RAS-funkcijski'!E114</f>
        <v>885733.66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766626.01</v>
      </c>
      <c r="I31" s="275">
        <f>'RAS-funkcijski'!E141</f>
        <v>885733.66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78892.28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95010.590000000084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32622.369999999995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62388.22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3" zoomScaleNormal="100" workbookViewId="0">
      <selection activeCell="E645" sqref="E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767095.9800000001</v>
      </c>
      <c r="E6" s="60">
        <f>E7+E43+E49+E82+E106+E125+E134+E140</f>
        <v>818484.80999999994</v>
      </c>
      <c r="F6" s="45">
        <f t="shared" ref="F6:F132" si="0">IF(D6&lt;&gt;0,IF(E6/D6&gt;=100,"&gt;&gt;100",E6/D6*100),"-")</f>
        <v>106.69913952619071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693576.27</v>
      </c>
      <c r="E49" s="60">
        <f>E50+E53+E58+E61+E64+E68+E71+E74+E77</f>
        <v>739783.34</v>
      </c>
      <c r="F49" s="45">
        <f t="shared" si="0"/>
        <v>106.66214690418978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693576.27</v>
      </c>
      <c r="E68" s="60">
        <f t="shared" si="11"/>
        <v>739783.34</v>
      </c>
      <c r="F68" s="45">
        <f t="shared" si="0"/>
        <v>106.66214690418978</v>
      </c>
    </row>
    <row r="69" spans="1:6" ht="12.75" customHeight="1" x14ac:dyDescent="0.2">
      <c r="A69" s="63" t="s">
        <v>141</v>
      </c>
      <c r="B69" s="64" t="s">
        <v>142</v>
      </c>
      <c r="C69" s="247" t="s">
        <v>141</v>
      </c>
      <c r="D69" s="194">
        <v>691970.93</v>
      </c>
      <c r="E69" s="194">
        <v>739473.34</v>
      </c>
      <c r="F69" s="45">
        <f t="shared" si="0"/>
        <v>106.86479849666514</v>
      </c>
    </row>
    <row r="70" spans="1:6" ht="24" x14ac:dyDescent="0.2">
      <c r="A70" s="63" t="s">
        <v>143</v>
      </c>
      <c r="B70" s="64" t="s">
        <v>144</v>
      </c>
      <c r="C70" s="247" t="s">
        <v>143</v>
      </c>
      <c r="D70" s="194">
        <v>1605.34</v>
      </c>
      <c r="E70" s="194">
        <v>310</v>
      </c>
      <c r="F70" s="45">
        <f t="shared" si="0"/>
        <v>19.310551035917626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0.11</v>
      </c>
      <c r="F82" s="45">
        <f t="shared" si="0"/>
        <v>219.99999999999997</v>
      </c>
    </row>
    <row r="83" spans="1:6" ht="12.75" customHeight="1" x14ac:dyDescent="0.2">
      <c r="A83" s="63">
        <v>641</v>
      </c>
      <c r="B83" s="64" t="s">
        <v>169</v>
      </c>
      <c r="C83" s="247" t="s">
        <v>170</v>
      </c>
      <c r="D83" s="60">
        <f t="shared" ref="D83:E83" si="16">SUM(D84:D90)</f>
        <v>0.05</v>
      </c>
      <c r="E83" s="60">
        <f t="shared" si="16"/>
        <v>0.11</v>
      </c>
      <c r="F83" s="45">
        <f t="shared" si="0"/>
        <v>219.99999999999997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v>0.11</v>
      </c>
      <c r="F85" s="45">
        <f t="shared" si="0"/>
        <v>219.99999999999997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159</v>
      </c>
      <c r="E106" s="60">
        <f>E107+E112+E120+E124</f>
        <v>162</v>
      </c>
      <c r="F106" s="45">
        <f t="shared" si="0"/>
        <v>101.88679245283019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159</v>
      </c>
      <c r="E112" s="60">
        <f t="shared" si="20"/>
        <v>162</v>
      </c>
      <c r="F112" s="45">
        <f t="shared" si="0"/>
        <v>101.88679245283019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159</v>
      </c>
      <c r="E117" s="194">
        <v>162</v>
      </c>
      <c r="F117" s="45">
        <f t="shared" si="0"/>
        <v>101.88679245283019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73360.66</v>
      </c>
      <c r="E134" s="60">
        <f t="shared" si="25"/>
        <v>78539.360000000001</v>
      </c>
      <c r="F134" s="45">
        <f t="shared" ref="F134:F229" si="26">IF(D134&lt;&gt;0,IF(E134/D134&gt;=100,"&gt;&gt;100",E134/D134*100),"-")</f>
        <v>107.05923310940769</v>
      </c>
    </row>
    <row r="135" spans="1:6" ht="24" x14ac:dyDescent="0.2">
      <c r="A135" s="63">
        <v>671</v>
      </c>
      <c r="B135" s="182" t="s">
        <v>273</v>
      </c>
      <c r="C135" s="247" t="s">
        <v>274</v>
      </c>
      <c r="D135" s="60">
        <f t="shared" ref="D135:E135" si="27">SUM(D136:D138)</f>
        <v>73360.66</v>
      </c>
      <c r="E135" s="60">
        <f t="shared" si="27"/>
        <v>78539.360000000001</v>
      </c>
      <c r="F135" s="45">
        <f t="shared" si="26"/>
        <v>107.05923310940769</v>
      </c>
    </row>
    <row r="136" spans="1:6" ht="12.75" customHeight="1" x14ac:dyDescent="0.2">
      <c r="A136" s="63">
        <v>6711</v>
      </c>
      <c r="B136" s="65" t="s">
        <v>275</v>
      </c>
      <c r="C136" s="247" t="s">
        <v>276</v>
      </c>
      <c r="D136" s="194">
        <v>73360.66</v>
      </c>
      <c r="E136" s="194">
        <v>78539.360000000001</v>
      </c>
      <c r="F136" s="45">
        <f t="shared" si="26"/>
        <v>107.05923310940769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765589.9800000001</v>
      </c>
      <c r="E152" s="60">
        <f>E153+E164+E202+E221+E230+E262+E273</f>
        <v>883166.59</v>
      </c>
      <c r="F152" s="45">
        <f t="shared" si="26"/>
        <v>115.35764744465436</v>
      </c>
    </row>
    <row r="153" spans="1:6" ht="12.75" customHeight="1" x14ac:dyDescent="0.2">
      <c r="A153" s="63">
        <v>31</v>
      </c>
      <c r="B153" s="64" t="s">
        <v>308</v>
      </c>
      <c r="C153" s="247" t="s">
        <v>3</v>
      </c>
      <c r="D153" s="60">
        <f t="shared" ref="D153:E153" si="30">D154+D159+D160</f>
        <v>629876.93000000005</v>
      </c>
      <c r="E153" s="60">
        <f t="shared" si="30"/>
        <v>740991.34000000008</v>
      </c>
      <c r="F153" s="45">
        <f t="shared" si="26"/>
        <v>117.64065402427106</v>
      </c>
    </row>
    <row r="154" spans="1:6" ht="12.75" customHeight="1" x14ac:dyDescent="0.2">
      <c r="A154" s="63">
        <v>311</v>
      </c>
      <c r="B154" s="64" t="s">
        <v>309</v>
      </c>
      <c r="C154" s="247" t="s">
        <v>310</v>
      </c>
      <c r="D154" s="60">
        <f t="shared" ref="D154:E154" si="31">SUM(D155:D158)</f>
        <v>524247.82</v>
      </c>
      <c r="E154" s="60">
        <f t="shared" si="31"/>
        <v>617804.54</v>
      </c>
      <c r="F154" s="45">
        <f t="shared" si="26"/>
        <v>117.84589585894703</v>
      </c>
    </row>
    <row r="155" spans="1:6" ht="12.75" customHeight="1" x14ac:dyDescent="0.2">
      <c r="A155" s="63">
        <v>3111</v>
      </c>
      <c r="B155" s="64" t="s">
        <v>311</v>
      </c>
      <c r="C155" s="247" t="s">
        <v>312</v>
      </c>
      <c r="D155" s="194">
        <v>524247.82</v>
      </c>
      <c r="E155" s="194">
        <v>617804.54</v>
      </c>
      <c r="F155" s="45">
        <f t="shared" si="26"/>
        <v>117.84589585894703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19014.849999999999</v>
      </c>
      <c r="E159" s="194">
        <v>21249.05</v>
      </c>
      <c r="F159" s="45">
        <f t="shared" si="26"/>
        <v>111.74976400024192</v>
      </c>
    </row>
    <row r="160" spans="1:6" ht="12.75" customHeight="1" x14ac:dyDescent="0.2">
      <c r="A160" s="63">
        <v>313</v>
      </c>
      <c r="B160" s="65" t="s">
        <v>321</v>
      </c>
      <c r="C160" s="247" t="s">
        <v>322</v>
      </c>
      <c r="D160" s="60">
        <f t="shared" ref="D160:E160" si="32">SUM(D161:D163)</f>
        <v>86614.260000000009</v>
      </c>
      <c r="E160" s="60">
        <f t="shared" si="32"/>
        <v>101937.75</v>
      </c>
      <c r="F160" s="45">
        <f t="shared" si="26"/>
        <v>117.69164800345808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86585.35</v>
      </c>
      <c r="E162" s="194">
        <v>101937.75</v>
      </c>
      <c r="F162" s="45">
        <f t="shared" si="26"/>
        <v>117.73094409158131</v>
      </c>
    </row>
    <row r="163" spans="1:6" ht="12.75" customHeight="1" x14ac:dyDescent="0.2">
      <c r="A163" s="63">
        <v>3133</v>
      </c>
      <c r="B163" s="64" t="s">
        <v>327</v>
      </c>
      <c r="C163" s="247" t="s">
        <v>328</v>
      </c>
      <c r="D163" s="194">
        <v>28.91</v>
      </c>
      <c r="E163" s="194"/>
      <c r="F163" s="45">
        <f t="shared" si="26"/>
        <v>0</v>
      </c>
    </row>
    <row r="164" spans="1:6" ht="12.75" customHeight="1" x14ac:dyDescent="0.2">
      <c r="A164" s="70">
        <v>32</v>
      </c>
      <c r="B164" s="65" t="s">
        <v>329</v>
      </c>
      <c r="C164" s="247" t="s">
        <v>330</v>
      </c>
      <c r="D164" s="60">
        <f>D165+D170+D178+D188+D189+D194</f>
        <v>130966.42000000001</v>
      </c>
      <c r="E164" s="60">
        <f>E165+E170+E178+E188+E189+E194</f>
        <v>137797.69</v>
      </c>
      <c r="F164" s="45">
        <f t="shared" si="26"/>
        <v>105.21604698364663</v>
      </c>
    </row>
    <row r="165" spans="1:6" ht="12.75" customHeight="1" x14ac:dyDescent="0.2">
      <c r="A165" s="63">
        <v>321</v>
      </c>
      <c r="B165" s="64" t="s">
        <v>331</v>
      </c>
      <c r="C165" s="247" t="s">
        <v>332</v>
      </c>
      <c r="D165" s="60">
        <f t="shared" ref="D165:E165" si="33">SUM(D166:D169)</f>
        <v>42928.990000000005</v>
      </c>
      <c r="E165" s="60">
        <f t="shared" si="33"/>
        <v>46493.26</v>
      </c>
      <c r="F165" s="45">
        <f t="shared" si="26"/>
        <v>108.30271105842462</v>
      </c>
    </row>
    <row r="166" spans="1:6" ht="12.75" customHeight="1" x14ac:dyDescent="0.2">
      <c r="A166" s="63">
        <v>3211</v>
      </c>
      <c r="B166" s="64" t="s">
        <v>333</v>
      </c>
      <c r="C166" s="247" t="s">
        <v>334</v>
      </c>
      <c r="D166" s="194">
        <v>1726.05</v>
      </c>
      <c r="E166" s="194">
        <v>1075.82</v>
      </c>
      <c r="F166" s="45">
        <f t="shared" si="26"/>
        <v>62.328437762521361</v>
      </c>
    </row>
    <row r="167" spans="1:6" ht="12.75" customHeight="1" x14ac:dyDescent="0.2">
      <c r="A167" s="63">
        <v>3212</v>
      </c>
      <c r="B167" s="64" t="s">
        <v>335</v>
      </c>
      <c r="C167" s="247" t="s">
        <v>336</v>
      </c>
      <c r="D167" s="194">
        <v>40992.94</v>
      </c>
      <c r="E167" s="194">
        <v>45196.19</v>
      </c>
      <c r="F167" s="45">
        <f t="shared" si="26"/>
        <v>110.25359488731475</v>
      </c>
    </row>
    <row r="168" spans="1:6" ht="12.75" customHeight="1" x14ac:dyDescent="0.2">
      <c r="A168" s="63">
        <v>3213</v>
      </c>
      <c r="B168" s="64" t="s">
        <v>337</v>
      </c>
      <c r="C168" s="247" t="s">
        <v>338</v>
      </c>
      <c r="D168" s="194">
        <v>210</v>
      </c>
      <c r="E168" s="194">
        <v>221.25</v>
      </c>
      <c r="F168" s="45">
        <f t="shared" si="26"/>
        <v>105.35714285714286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24141.61</v>
      </c>
      <c r="E170" s="60">
        <f t="shared" si="34"/>
        <v>26242.910000000003</v>
      </c>
      <c r="F170" s="45">
        <f t="shared" si="26"/>
        <v>108.70405909133652</v>
      </c>
    </row>
    <row r="171" spans="1:6" ht="12.75" customHeight="1" x14ac:dyDescent="0.2">
      <c r="A171" s="63">
        <v>3221</v>
      </c>
      <c r="B171" s="64" t="s">
        <v>343</v>
      </c>
      <c r="C171" s="247" t="s">
        <v>344</v>
      </c>
      <c r="D171" s="194">
        <v>4370.28</v>
      </c>
      <c r="E171" s="194">
        <v>6640.29</v>
      </c>
      <c r="F171" s="45">
        <f t="shared" si="26"/>
        <v>151.94198083417999</v>
      </c>
    </row>
    <row r="172" spans="1:6" ht="12.75" customHeight="1" x14ac:dyDescent="0.2">
      <c r="A172" s="63">
        <v>3222</v>
      </c>
      <c r="B172" s="64" t="s">
        <v>345</v>
      </c>
      <c r="C172" s="247" t="s">
        <v>346</v>
      </c>
      <c r="D172" s="194">
        <v>11850.12</v>
      </c>
      <c r="E172" s="194">
        <v>12105.95</v>
      </c>
      <c r="F172" s="45">
        <f t="shared" si="26"/>
        <v>102.15888109149948</v>
      </c>
    </row>
    <row r="173" spans="1:6" ht="12.75" customHeight="1" x14ac:dyDescent="0.2">
      <c r="A173" s="63">
        <v>3223</v>
      </c>
      <c r="B173" s="65" t="s">
        <v>347</v>
      </c>
      <c r="C173" s="247" t="s">
        <v>348</v>
      </c>
      <c r="D173" s="194">
        <v>5290.82</v>
      </c>
      <c r="E173" s="194">
        <v>5589.47</v>
      </c>
      <c r="F173" s="45">
        <f t="shared" si="26"/>
        <v>105.64468267678735</v>
      </c>
    </row>
    <row r="174" spans="1:6" ht="12.75" customHeight="1" x14ac:dyDescent="0.2">
      <c r="A174" s="63">
        <v>3224</v>
      </c>
      <c r="B174" s="65" t="s">
        <v>349</v>
      </c>
      <c r="C174" s="247" t="s">
        <v>350</v>
      </c>
      <c r="D174" s="194">
        <v>242.51</v>
      </c>
      <c r="E174" s="194"/>
      <c r="F174" s="45">
        <f t="shared" si="26"/>
        <v>0</v>
      </c>
    </row>
    <row r="175" spans="1:6" ht="12.75" customHeight="1" x14ac:dyDescent="0.2">
      <c r="A175" s="63">
        <v>3225</v>
      </c>
      <c r="B175" s="65" t="s">
        <v>351</v>
      </c>
      <c r="C175" s="247" t="s">
        <v>352</v>
      </c>
      <c r="D175" s="194">
        <v>2294.98</v>
      </c>
      <c r="E175" s="194">
        <v>1656.2</v>
      </c>
      <c r="F175" s="45">
        <f t="shared" si="26"/>
        <v>72.166206241448734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92.9</v>
      </c>
      <c r="E177" s="194">
        <v>251</v>
      </c>
      <c r="F177" s="45">
        <f t="shared" si="26"/>
        <v>270.18299246501613</v>
      </c>
    </row>
    <row r="178" spans="1:6" ht="12.75" customHeight="1" x14ac:dyDescent="0.2">
      <c r="A178" s="63">
        <v>323</v>
      </c>
      <c r="B178" s="65" t="s">
        <v>357</v>
      </c>
      <c r="C178" s="247" t="s">
        <v>358</v>
      </c>
      <c r="D178" s="60">
        <f t="shared" ref="D178:E178" si="35">SUM(D179:D187)</f>
        <v>59363.39</v>
      </c>
      <c r="E178" s="60">
        <f t="shared" si="35"/>
        <v>60243.06</v>
      </c>
      <c r="F178" s="45">
        <f t="shared" si="26"/>
        <v>101.48183922784733</v>
      </c>
    </row>
    <row r="179" spans="1:6" ht="12.75" customHeight="1" x14ac:dyDescent="0.2">
      <c r="A179" s="63">
        <v>3231</v>
      </c>
      <c r="B179" s="65" t="s">
        <v>359</v>
      </c>
      <c r="C179" s="247" t="s">
        <v>360</v>
      </c>
      <c r="D179" s="194">
        <v>47633.26</v>
      </c>
      <c r="E179" s="194">
        <v>48966.32</v>
      </c>
      <c r="F179" s="45">
        <f t="shared" si="26"/>
        <v>102.79859073260995</v>
      </c>
    </row>
    <row r="180" spans="1:6" ht="12.75" customHeight="1" x14ac:dyDescent="0.2">
      <c r="A180" s="63">
        <v>3232</v>
      </c>
      <c r="B180" s="65" t="s">
        <v>361</v>
      </c>
      <c r="C180" s="247" t="s">
        <v>362</v>
      </c>
      <c r="D180" s="194">
        <v>3746.75</v>
      </c>
      <c r="E180" s="194">
        <v>1059.5</v>
      </c>
      <c r="F180" s="45">
        <f t="shared" si="26"/>
        <v>28.277840795355974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1280.26</v>
      </c>
      <c r="E182" s="194">
        <v>1305.02</v>
      </c>
      <c r="F182" s="45">
        <f t="shared" si="26"/>
        <v>101.93398215987376</v>
      </c>
    </row>
    <row r="183" spans="1:6" ht="12.75" customHeight="1" x14ac:dyDescent="0.2">
      <c r="A183" s="63">
        <v>3235</v>
      </c>
      <c r="B183" s="64" t="s">
        <v>367</v>
      </c>
      <c r="C183" s="247" t="s">
        <v>368</v>
      </c>
      <c r="D183" s="194">
        <v>2323.6799999999998</v>
      </c>
      <c r="E183" s="194">
        <v>2639.52</v>
      </c>
      <c r="F183" s="45">
        <f t="shared" si="26"/>
        <v>113.59223300970875</v>
      </c>
    </row>
    <row r="184" spans="1:6" ht="12.75" customHeight="1" x14ac:dyDescent="0.2">
      <c r="A184" s="63">
        <v>3236</v>
      </c>
      <c r="B184" s="64" t="s">
        <v>369</v>
      </c>
      <c r="C184" s="247" t="s">
        <v>370</v>
      </c>
      <c r="D184" s="194">
        <v>474.46</v>
      </c>
      <c r="E184" s="194">
        <v>1639.12</v>
      </c>
      <c r="F184" s="45">
        <f t="shared" si="26"/>
        <v>345.47064030687517</v>
      </c>
    </row>
    <row r="185" spans="1:6" ht="12.75" customHeight="1" x14ac:dyDescent="0.2">
      <c r="A185" s="63">
        <v>3237</v>
      </c>
      <c r="B185" s="64" t="s">
        <v>371</v>
      </c>
      <c r="C185" s="247" t="s">
        <v>372</v>
      </c>
      <c r="D185" s="194">
        <v>518.59</v>
      </c>
      <c r="E185" s="194">
        <v>470.67</v>
      </c>
      <c r="F185" s="45">
        <f t="shared" si="26"/>
        <v>90.759559575001447</v>
      </c>
    </row>
    <row r="186" spans="1:6" ht="12.75" customHeight="1" x14ac:dyDescent="0.2">
      <c r="A186" s="63">
        <v>3238</v>
      </c>
      <c r="B186" s="64" t="s">
        <v>373</v>
      </c>
      <c r="C186" s="247" t="s">
        <v>374</v>
      </c>
      <c r="D186" s="194">
        <v>2899.21</v>
      </c>
      <c r="E186" s="194">
        <v>2948.65</v>
      </c>
      <c r="F186" s="45">
        <f t="shared" si="26"/>
        <v>101.70529213130474</v>
      </c>
    </row>
    <row r="187" spans="1:6" ht="12.75" customHeight="1" x14ac:dyDescent="0.2">
      <c r="A187" s="63">
        <v>3239</v>
      </c>
      <c r="B187" s="64" t="s">
        <v>375</v>
      </c>
      <c r="C187" s="247" t="s">
        <v>376</v>
      </c>
      <c r="D187" s="194">
        <v>487.18</v>
      </c>
      <c r="E187" s="194">
        <v>1214.26</v>
      </c>
      <c r="F187" s="45">
        <f t="shared" si="26"/>
        <v>249.24257974465291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4532.43</v>
      </c>
      <c r="E194" s="60">
        <f t="shared" si="36"/>
        <v>4818.46</v>
      </c>
      <c r="F194" s="45">
        <f t="shared" si="26"/>
        <v>106.31074280242608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159</v>
      </c>
      <c r="E196" s="194">
        <v>722.26</v>
      </c>
      <c r="F196" s="45">
        <f t="shared" si="26"/>
        <v>454.25157232704396</v>
      </c>
    </row>
    <row r="197" spans="1:6" ht="12.75" customHeight="1" x14ac:dyDescent="0.2">
      <c r="A197" s="63">
        <v>3293</v>
      </c>
      <c r="B197" s="64" t="s">
        <v>395</v>
      </c>
      <c r="C197" s="247" t="s">
        <v>396</v>
      </c>
      <c r="D197" s="194">
        <v>349.9</v>
      </c>
      <c r="E197" s="194">
        <v>807</v>
      </c>
      <c r="F197" s="45">
        <f t="shared" si="26"/>
        <v>230.63732494998575</v>
      </c>
    </row>
    <row r="198" spans="1:6" ht="12.75" customHeight="1" x14ac:dyDescent="0.2">
      <c r="A198" s="63">
        <v>3294</v>
      </c>
      <c r="B198" s="64" t="s">
        <v>397</v>
      </c>
      <c r="C198" s="247" t="s">
        <v>398</v>
      </c>
      <c r="D198" s="194">
        <v>135</v>
      </c>
      <c r="E198" s="194">
        <v>125</v>
      </c>
      <c r="F198" s="45">
        <f t="shared" si="26"/>
        <v>92.592592592592595</v>
      </c>
    </row>
    <row r="199" spans="1:6" ht="12.75" customHeight="1" x14ac:dyDescent="0.2">
      <c r="A199" s="63">
        <v>3295</v>
      </c>
      <c r="B199" s="64" t="s">
        <v>399</v>
      </c>
      <c r="C199" s="247" t="s">
        <v>400</v>
      </c>
      <c r="D199" s="194">
        <v>2209.79</v>
      </c>
      <c r="E199" s="194">
        <v>2429.44</v>
      </c>
      <c r="F199" s="45">
        <f t="shared" si="26"/>
        <v>109.93985853859417</v>
      </c>
    </row>
    <row r="200" spans="1:6" ht="12.75" customHeight="1" x14ac:dyDescent="0.2">
      <c r="A200" s="63" t="s">
        <v>401</v>
      </c>
      <c r="B200" s="64" t="s">
        <v>402</v>
      </c>
      <c r="C200" s="247" t="s">
        <v>401</v>
      </c>
      <c r="D200" s="194">
        <v>1533.74</v>
      </c>
      <c r="E200" s="194"/>
      <c r="F200" s="45">
        <f t="shared" si="26"/>
        <v>0</v>
      </c>
    </row>
    <row r="201" spans="1:6" ht="12.75" customHeight="1" x14ac:dyDescent="0.2">
      <c r="A201" s="63">
        <v>3299</v>
      </c>
      <c r="B201" s="64" t="s">
        <v>403</v>
      </c>
      <c r="C201" s="247" t="s">
        <v>404</v>
      </c>
      <c r="D201" s="194">
        <v>145</v>
      </c>
      <c r="E201" s="194">
        <v>734.76</v>
      </c>
      <c r="F201" s="45">
        <f t="shared" si="26"/>
        <v>506.73103448275862</v>
      </c>
    </row>
    <row r="202" spans="1:6" ht="12.75" customHeight="1" x14ac:dyDescent="0.2">
      <c r="A202" s="63">
        <v>34</v>
      </c>
      <c r="B202" s="183" t="s">
        <v>405</v>
      </c>
      <c r="C202" s="247" t="s">
        <v>406</v>
      </c>
      <c r="D202" s="60">
        <f t="shared" ref="D202:E202" si="37">D203+D208+D216</f>
        <v>1057.45</v>
      </c>
      <c r="E202" s="60">
        <f t="shared" si="37"/>
        <v>264.07</v>
      </c>
      <c r="F202" s="45">
        <f t="shared" si="26"/>
        <v>24.972339117688776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1057.45</v>
      </c>
      <c r="E216" s="60">
        <f t="shared" si="40"/>
        <v>264.07</v>
      </c>
      <c r="F216" s="45">
        <f t="shared" si="26"/>
        <v>24.972339117688776</v>
      </c>
    </row>
    <row r="217" spans="1:6" ht="12.75" customHeight="1" x14ac:dyDescent="0.2">
      <c r="A217" s="63">
        <v>3431</v>
      </c>
      <c r="B217" s="182" t="s">
        <v>435</v>
      </c>
      <c r="C217" s="247" t="s">
        <v>436</v>
      </c>
      <c r="D217" s="194">
        <v>251.72</v>
      </c>
      <c r="E217" s="194">
        <v>264.07</v>
      </c>
      <c r="F217" s="45">
        <f t="shared" si="26"/>
        <v>104.90624503416495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805.73</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3569.81</v>
      </c>
      <c r="E262" s="60">
        <f t="shared" si="55"/>
        <v>4007.25</v>
      </c>
      <c r="F262" s="45">
        <f t="shared" ref="F262:F268" si="56">IF(D262&lt;&gt;0,IF(E262/D262&gt;=100,"&gt;&gt;100",E262/D262*100),"-")</f>
        <v>112.25387345545002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3569.81</v>
      </c>
      <c r="E269" s="60">
        <f t="shared" si="58"/>
        <v>4007.25</v>
      </c>
      <c r="F269" s="45">
        <f t="shared" ref="F269:F272" si="59">IF(D269&lt;&gt;0,IF(E269/D269&gt;=100,"&gt;&gt;100",E269/D269*100),"-")</f>
        <v>112.25387345545002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3569.81</v>
      </c>
      <c r="E271" s="194">
        <v>4007.25</v>
      </c>
      <c r="F271" s="45">
        <f t="shared" si="59"/>
        <v>112.25387345545002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119.37</v>
      </c>
      <c r="E273" s="60">
        <f t="shared" si="60"/>
        <v>106.24</v>
      </c>
      <c r="F273" s="45">
        <f t="shared" ref="F273:F277" si="61">IF(D273&lt;&gt;0,IF(E273/D273&gt;=100,"&gt;&gt;100",E273/D273*100),"-")</f>
        <v>89.000586411996309</v>
      </c>
    </row>
    <row r="274" spans="1:6" ht="12.75" customHeight="1" x14ac:dyDescent="0.2">
      <c r="A274" s="63">
        <v>381</v>
      </c>
      <c r="B274" s="64" t="s">
        <v>540</v>
      </c>
      <c r="C274" s="247" t="s">
        <v>541</v>
      </c>
      <c r="D274" s="60">
        <f t="shared" ref="D274:E274" si="62">SUM(D275:D277)</f>
        <v>119.37</v>
      </c>
      <c r="E274" s="60">
        <f t="shared" si="62"/>
        <v>106.24</v>
      </c>
      <c r="F274" s="45">
        <f t="shared" si="61"/>
        <v>89.000586411996309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119.37</v>
      </c>
      <c r="E276" s="194">
        <v>106.24</v>
      </c>
      <c r="F276" s="45">
        <f t="shared" si="61"/>
        <v>89.000586411996309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765589.9800000001</v>
      </c>
      <c r="E299" s="60">
        <f>E152-E297+E298</f>
        <v>883166.59</v>
      </c>
      <c r="F299" s="45">
        <f t="shared" si="68"/>
        <v>115.35764744465436</v>
      </c>
    </row>
    <row r="300" spans="1:6" ht="12.75" customHeight="1" x14ac:dyDescent="0.2">
      <c r="A300" s="63" t="s">
        <v>581</v>
      </c>
      <c r="B300" s="64" t="s">
        <v>592</v>
      </c>
      <c r="C300" s="247" t="s">
        <v>593</v>
      </c>
      <c r="D300" s="60">
        <f>IF(D6&gt;=D299,D6-D299,0)</f>
        <v>1506</v>
      </c>
      <c r="E300" s="60">
        <f>IF(E6&gt;=E299,E6-E299,0)</f>
        <v>0</v>
      </c>
      <c r="F300" s="45">
        <f t="shared" si="68"/>
        <v>0</v>
      </c>
    </row>
    <row r="301" spans="1:6" ht="12.75" customHeight="1" x14ac:dyDescent="0.2">
      <c r="A301" s="63" t="s">
        <v>581</v>
      </c>
      <c r="B301" s="64" t="s">
        <v>594</v>
      </c>
      <c r="C301" s="247" t="s">
        <v>595</v>
      </c>
      <c r="D301" s="60">
        <f>IF(D299&gt;=D6,D299-D6,0)</f>
        <v>0</v>
      </c>
      <c r="E301" s="60">
        <f>IF(E299&gt;=E6,E299-E6,0)</f>
        <v>64681.780000000028</v>
      </c>
      <c r="F301" s="45" t="str">
        <f t="shared" si="68"/>
        <v>-</v>
      </c>
    </row>
    <row r="302" spans="1:6" ht="12.75" customHeight="1" x14ac:dyDescent="0.2">
      <c r="A302" s="63">
        <v>92211</v>
      </c>
      <c r="B302" s="64" t="s">
        <v>596</v>
      </c>
      <c r="C302" s="247" t="s">
        <v>597</v>
      </c>
      <c r="D302" s="194">
        <v>9177.84</v>
      </c>
      <c r="E302" s="194">
        <v>10683.84</v>
      </c>
      <c r="F302" s="45">
        <f t="shared" si="68"/>
        <v>116.40908972045709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62654.95</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1036.03</v>
      </c>
      <c r="E360" s="60">
        <f t="shared" si="86"/>
        <v>2567.0700000000002</v>
      </c>
      <c r="F360" s="45">
        <f t="shared" si="72"/>
        <v>247.77950445450423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1036.03</v>
      </c>
      <c r="E373" s="60">
        <f t="shared" si="90"/>
        <v>2567.0700000000002</v>
      </c>
      <c r="F373" s="45">
        <f t="shared" si="72"/>
        <v>247.77950445450423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1036.03</v>
      </c>
      <c r="E393" s="60">
        <f t="shared" si="94"/>
        <v>2567.0700000000002</v>
      </c>
      <c r="F393" s="45">
        <f t="shared" si="72"/>
        <v>247.77950445450423</v>
      </c>
    </row>
    <row r="394" spans="1:6" ht="12.75" customHeight="1" x14ac:dyDescent="0.2">
      <c r="A394" s="63">
        <v>4241</v>
      </c>
      <c r="B394" s="64" t="s">
        <v>756</v>
      </c>
      <c r="C394" s="247" t="s">
        <v>757</v>
      </c>
      <c r="D394" s="194">
        <v>1036.03</v>
      </c>
      <c r="E394" s="194">
        <v>2567.0700000000002</v>
      </c>
      <c r="F394" s="45">
        <f t="shared" si="72"/>
        <v>247.77950445450423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1036.03</v>
      </c>
      <c r="E418" s="60">
        <f t="shared" si="102"/>
        <v>2567.0700000000002</v>
      </c>
      <c r="F418" s="45">
        <f t="shared" si="72"/>
        <v>247.77950445450423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16132.91</v>
      </c>
      <c r="E420" s="194">
        <v>17168.939999999999</v>
      </c>
      <c r="F420" s="45">
        <f t="shared" si="72"/>
        <v>106.42184206073175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767095.9800000001</v>
      </c>
      <c r="E422" s="60">
        <f>E6+E308</f>
        <v>818484.80999999994</v>
      </c>
      <c r="F422" s="45">
        <f t="shared" si="72"/>
        <v>106.69913952619071</v>
      </c>
    </row>
    <row r="423" spans="1:6" ht="12.75" customHeight="1" x14ac:dyDescent="0.2">
      <c r="A423" s="63" t="s">
        <v>581</v>
      </c>
      <c r="B423" s="64" t="s">
        <v>804</v>
      </c>
      <c r="C423" s="247" t="s">
        <v>805</v>
      </c>
      <c r="D423" s="60">
        <f t="shared" ref="D423:E423" si="103">D299+D360</f>
        <v>766626.01000000013</v>
      </c>
      <c r="E423" s="60">
        <f t="shared" si="103"/>
        <v>885733.65999999992</v>
      </c>
      <c r="F423" s="45">
        <f t="shared" si="72"/>
        <v>115.53660434766617</v>
      </c>
    </row>
    <row r="424" spans="1:6" ht="12.75" customHeight="1" x14ac:dyDescent="0.2">
      <c r="A424" s="63" t="s">
        <v>581</v>
      </c>
      <c r="B424" s="64" t="s">
        <v>806</v>
      </c>
      <c r="C424" s="247" t="s">
        <v>807</v>
      </c>
      <c r="D424" s="60">
        <f t="shared" ref="D424:E424" si="104">IF(D422&gt;=D423,D422-D423,0)</f>
        <v>469.96999999997206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67248.849999999977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6955.07</v>
      </c>
      <c r="E427" s="60">
        <f t="shared" si="107"/>
        <v>6485.0999999999985</v>
      </c>
      <c r="F427" s="45">
        <f t="shared" si="72"/>
        <v>93.242771100794073</v>
      </c>
    </row>
    <row r="428" spans="1:6" ht="24" x14ac:dyDescent="0.2">
      <c r="A428" s="249" t="s">
        <v>815</v>
      </c>
      <c r="B428" s="243" t="s">
        <v>816</v>
      </c>
      <c r="C428" s="250" t="s">
        <v>817</v>
      </c>
      <c r="D428" s="81">
        <f t="shared" ref="D428:E428" si="108">D304+D421</f>
        <v>0</v>
      </c>
      <c r="E428" s="81">
        <f t="shared" si="108"/>
        <v>62654.95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767095.9800000001</v>
      </c>
      <c r="E643" s="60">
        <f>E422+E430</f>
        <v>818484.80999999994</v>
      </c>
      <c r="F643" s="45">
        <f t="shared" si="109"/>
        <v>106.69913952619071</v>
      </c>
    </row>
    <row r="644" spans="1:6" ht="12.75" customHeight="1" x14ac:dyDescent="0.2">
      <c r="A644" s="63" t="s">
        <v>581</v>
      </c>
      <c r="B644" s="64" t="s">
        <v>1237</v>
      </c>
      <c r="C644" s="247" t="s">
        <v>1238</v>
      </c>
      <c r="D644" s="60">
        <f>D423+D535</f>
        <v>766626.01000000013</v>
      </c>
      <c r="E644" s="60">
        <f>E423+E535</f>
        <v>885733.65999999992</v>
      </c>
      <c r="F644" s="45">
        <f t="shared" si="109"/>
        <v>115.53660434766617</v>
      </c>
    </row>
    <row r="645" spans="1:6" ht="12.75" customHeight="1" x14ac:dyDescent="0.2">
      <c r="A645" s="63" t="s">
        <v>581</v>
      </c>
      <c r="B645" s="64" t="s">
        <v>1239</v>
      </c>
      <c r="C645" s="247" t="s">
        <v>1240</v>
      </c>
      <c r="D645" s="60">
        <f t="shared" ref="D645:E645" si="163">IF(D643&gt;=D644,D643-D644,0)</f>
        <v>469.96999999997206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67248.849999999977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6955.07</v>
      </c>
      <c r="E648" s="60">
        <f>IF(E427-E426+E642-E641&gt;=0,E427-E426+E642-E641,0)</f>
        <v>6485.0999999999985</v>
      </c>
      <c r="F648" s="45">
        <f t="shared" si="109"/>
        <v>93.242771100794073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6485.1000000000276</v>
      </c>
      <c r="E650" s="60">
        <f t="shared" si="166"/>
        <v>73733.949999999983</v>
      </c>
      <c r="F650" s="45">
        <f t="shared" si="109"/>
        <v>1136.9747575210815</v>
      </c>
    </row>
    <row r="651" spans="1:6" ht="24" x14ac:dyDescent="0.2">
      <c r="A651" s="249" t="s">
        <v>1251</v>
      </c>
      <c r="B651" s="184" t="s">
        <v>1252</v>
      </c>
      <c r="C651" s="250" t="s">
        <v>1251</v>
      </c>
      <c r="D651" s="196">
        <v>53387.81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6134.78</v>
      </c>
      <c r="E653" s="194">
        <v>14473.16</v>
      </c>
      <c r="F653" s="45">
        <f t="shared" ref="F653:F740" si="167">IF(D653&lt;&gt;0,IF(E653/D653&gt;=100,"&gt;&gt;100",E653/D653*100),"-")</f>
        <v>235.91978848467267</v>
      </c>
    </row>
    <row r="654" spans="1:6" ht="12.75" customHeight="1" x14ac:dyDescent="0.2">
      <c r="A654" s="63" t="s">
        <v>1256</v>
      </c>
      <c r="B654" s="64" t="s">
        <v>1257</v>
      </c>
      <c r="C654" s="247" t="s">
        <v>1256</v>
      </c>
      <c r="D654" s="194">
        <v>96931.99</v>
      </c>
      <c r="E654" s="194">
        <v>79456.929999999993</v>
      </c>
      <c r="F654" s="45">
        <f t="shared" si="167"/>
        <v>81.971834066338673</v>
      </c>
    </row>
    <row r="655" spans="1:6" ht="12.75" customHeight="1" x14ac:dyDescent="0.2">
      <c r="A655" s="63" t="s">
        <v>1258</v>
      </c>
      <c r="B655" s="64" t="s">
        <v>1259</v>
      </c>
      <c r="C655" s="247" t="s">
        <v>1258</v>
      </c>
      <c r="D655" s="194">
        <v>88593.61</v>
      </c>
      <c r="E655" s="194">
        <v>82148.179999999993</v>
      </c>
      <c r="F655" s="45">
        <f t="shared" si="167"/>
        <v>92.724723600268675</v>
      </c>
    </row>
    <row r="656" spans="1:6" ht="24" x14ac:dyDescent="0.2">
      <c r="A656" s="63">
        <v>11</v>
      </c>
      <c r="B656" s="64" t="s">
        <v>1260</v>
      </c>
      <c r="C656" s="247" t="s">
        <v>1261</v>
      </c>
      <c r="D656" s="60">
        <f t="shared" ref="D656:E656" si="168">+D653+D654-D655</f>
        <v>14473.160000000003</v>
      </c>
      <c r="E656" s="60">
        <f t="shared" si="168"/>
        <v>11781.910000000003</v>
      </c>
      <c r="F656" s="45">
        <f t="shared" si="167"/>
        <v>81.405235622351995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21</v>
      </c>
      <c r="E660" s="253">
        <v>21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691970.93</v>
      </c>
      <c r="E683" s="192">
        <v>739473.34</v>
      </c>
      <c r="F683" s="71">
        <f t="shared" si="167"/>
        <v>106.86479849666514</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1605.34</v>
      </c>
      <c r="E685" s="194">
        <v>310</v>
      </c>
      <c r="F685" s="45">
        <f t="shared" si="167"/>
        <v>19.310551035917626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159</v>
      </c>
      <c r="E724" s="192">
        <v>162</v>
      </c>
      <c r="F724" s="71">
        <f t="shared" si="167"/>
        <v>101.88679245283019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882.88</v>
      </c>
      <c r="F733" s="71" t="str">
        <f t="shared" si="167"/>
        <v>-</v>
      </c>
    </row>
    <row r="734" spans="1:6" ht="12.75" customHeight="1" x14ac:dyDescent="0.2">
      <c r="A734" s="70">
        <v>32121</v>
      </c>
      <c r="B734" s="65" t="s">
        <v>1397</v>
      </c>
      <c r="C734" s="278" t="s">
        <v>1398</v>
      </c>
      <c r="D734" s="192">
        <v>40992.94</v>
      </c>
      <c r="E734" s="192">
        <v>45196.19</v>
      </c>
      <c r="F734" s="71">
        <f t="shared" si="167"/>
        <v>110.25359488731475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1274.1600000000001</v>
      </c>
      <c r="F736" s="45">
        <f t="shared" si="167"/>
        <v>2909.0410958904113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228.23</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2016</v>
      </c>
      <c r="E744" s="192">
        <v>2302</v>
      </c>
      <c r="F744" s="71">
        <f t="shared" si="170"/>
        <v>114.18650793650794</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3569.81</v>
      </c>
      <c r="E855" s="194">
        <v>4007.25</v>
      </c>
      <c r="F855" s="45">
        <f t="shared" si="169"/>
        <v>112.25387345545002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9"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195306.44</v>
      </c>
      <c r="E6" s="180">
        <f t="shared" si="0"/>
        <v>188324.24</v>
      </c>
      <c r="F6" s="181">
        <f t="shared" ref="F6:F298" si="1">IF(D6&gt;0,IF(E6/D6&gt;=100,"&gt;&gt;100",E6/D6*100),"-")</f>
        <v>96.425002677843068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122899.31000000001</v>
      </c>
      <c r="E7" s="79">
        <f t="shared" si="2"/>
        <v>104392.7</v>
      </c>
      <c r="F7" s="71">
        <f t="shared" si="1"/>
        <v>84.941648573942359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3781.27</v>
      </c>
      <c r="E8" s="79">
        <f>E9+E10-E11</f>
        <v>3781.27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3781.27</v>
      </c>
      <c r="E9" s="192">
        <v>3781.27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119118.04000000001</v>
      </c>
      <c r="E12" s="79">
        <f t="shared" si="3"/>
        <v>100611.43</v>
      </c>
      <c r="F12" s="71">
        <f t="shared" si="1"/>
        <v>84.463637917480838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24861.800000000017</v>
      </c>
      <c r="E13" s="79">
        <f t="shared" si="4"/>
        <v>21449.49000000002</v>
      </c>
      <c r="F13" s="71">
        <f t="shared" si="1"/>
        <v>86.274887578534148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273309.03000000003</v>
      </c>
      <c r="E15" s="192">
        <v>273309.03000000003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248447.23</v>
      </c>
      <c r="E18" s="192">
        <v>251859.54</v>
      </c>
      <c r="F18" s="71">
        <f t="shared" si="1"/>
        <v>101.37345463662444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78441.419999999984</v>
      </c>
      <c r="E19" s="79">
        <f t="shared" si="5"/>
        <v>61937.119999999981</v>
      </c>
      <c r="F19" s="71">
        <f t="shared" si="1"/>
        <v>78.959712865983306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145630.07</v>
      </c>
      <c r="E20" s="192">
        <v>145630.07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5031.05</v>
      </c>
      <c r="E21" s="192">
        <v>5031.05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13836.5</v>
      </c>
      <c r="E22" s="192">
        <v>13836.5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1092.33</v>
      </c>
      <c r="E24" s="192">
        <v>1092.33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916.54</v>
      </c>
      <c r="E25" s="192">
        <v>916.54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1256.6199999999999</v>
      </c>
      <c r="E26" s="192">
        <v>1256.6199999999999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89321.69</v>
      </c>
      <c r="E28" s="192">
        <v>105825.99</v>
      </c>
      <c r="F28" s="71">
        <f t="shared" si="1"/>
        <v>118.47737094987791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15814.82</v>
      </c>
      <c r="E35" s="79">
        <f t="shared" si="7"/>
        <v>17224.82</v>
      </c>
      <c r="F35" s="71">
        <f t="shared" si="1"/>
        <v>108.91568794333418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31541.4</v>
      </c>
      <c r="E36" s="192">
        <v>34017.68</v>
      </c>
      <c r="F36" s="71">
        <f t="shared" si="1"/>
        <v>107.85088803921195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252.17</v>
      </c>
      <c r="E37" s="192">
        <v>252.17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15978.75</v>
      </c>
      <c r="E40" s="192">
        <v>17045.03</v>
      </c>
      <c r="F40" s="71">
        <f t="shared" si="1"/>
        <v>106.67311272784166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3243.49</v>
      </c>
      <c r="E54" s="192">
        <v>4583.76</v>
      </c>
      <c r="F54" s="71">
        <f t="shared" si="1"/>
        <v>141.3218477627494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3243.49</v>
      </c>
      <c r="E55" s="192">
        <v>4583.76</v>
      </c>
      <c r="F55" s="71">
        <f t="shared" si="1"/>
        <v>141.3218477627494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72407.13</v>
      </c>
      <c r="E69" s="79">
        <f>E70+E82+E88+E119+E135+E147+E165+E171</f>
        <v>83931.54</v>
      </c>
      <c r="F69" s="71">
        <f t="shared" si="1"/>
        <v>115.91612593953107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14473.16</v>
      </c>
      <c r="E70" s="79">
        <f t="shared" si="12"/>
        <v>11781.91</v>
      </c>
      <c r="F70" s="71">
        <f t="shared" si="1"/>
        <v>81.405235622351995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14249.08</v>
      </c>
      <c r="E71" s="79">
        <f t="shared" si="13"/>
        <v>11557.83</v>
      </c>
      <c r="F71" s="71">
        <f t="shared" si="1"/>
        <v>81.112815704592862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14249.08</v>
      </c>
      <c r="E73" s="192">
        <v>11557.83</v>
      </c>
      <c r="F73" s="71">
        <f t="shared" si="1"/>
        <v>81.112815704592862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224.08</v>
      </c>
      <c r="E80" s="192">
        <v>224.08</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4546.16</v>
      </c>
      <c r="E82" s="79">
        <f>SUM(E83:E85)-E86+E87</f>
        <v>9494.68</v>
      </c>
      <c r="F82" s="71">
        <f t="shared" si="1"/>
        <v>208.85054639519947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39.14</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123.94</v>
      </c>
      <c r="E85" s="192">
        <v>123.94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4422.22</v>
      </c>
      <c r="E87" s="192">
        <v>9331.6</v>
      </c>
      <c r="F87" s="71">
        <f t="shared" si="1"/>
        <v>211.01618644029466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62654.95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62654.95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62654.95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53387.81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53387.81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195306.44</v>
      </c>
      <c r="E176" s="79">
        <f>E177+E251</f>
        <v>188324.24</v>
      </c>
      <c r="F176" s="71">
        <f t="shared" si="1"/>
        <v>96.425002677843068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78892.28</v>
      </c>
      <c r="E177" s="79">
        <f>E178+E197+E203+E219+E247+E248</f>
        <v>95010.590000000011</v>
      </c>
      <c r="F177" s="71">
        <f t="shared" si="1"/>
        <v>120.43078232749771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78471.12</v>
      </c>
      <c r="E178" s="79">
        <f>SUM(E179:E181)+E185+E186+SUM(E194:E196)</f>
        <v>84031.900000000009</v>
      </c>
      <c r="F178" s="71">
        <f t="shared" si="1"/>
        <v>107.08640325255969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56462.1</v>
      </c>
      <c r="E179" s="192">
        <v>62388.22</v>
      </c>
      <c r="F179" s="71">
        <f t="shared" si="1"/>
        <v>110.49574847552606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16847.349999999999</v>
      </c>
      <c r="E180" s="192">
        <v>17692.439999999999</v>
      </c>
      <c r="F180" s="71">
        <f t="shared" si="1"/>
        <v>105.01615981148372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12.82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12.82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2264.89</v>
      </c>
      <c r="E194" s="192">
        <v>3814.48</v>
      </c>
      <c r="F194" s="71">
        <f t="shared" si="1"/>
        <v>168.41789225966826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2896.78</v>
      </c>
      <c r="E196" s="192">
        <v>123.94</v>
      </c>
      <c r="F196" s="71">
        <f t="shared" si="1"/>
        <v>4.27854376238444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421.16</v>
      </c>
      <c r="E197" s="79">
        <f>SUM(E198:E202)</f>
        <v>2476.2800000000002</v>
      </c>
      <c r="F197" s="71">
        <f t="shared" si="1"/>
        <v>587.9665685250261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421.16</v>
      </c>
      <c r="E199" s="192">
        <v>2476.2800000000002</v>
      </c>
      <c r="F199" s="71">
        <f t="shared" ref="F199:F202" si="30">IF(D199&gt;0,IF(E199/D199&gt;=100,"&gt;&gt;100",E199/D199*100),"-")</f>
        <v>587.9665685250261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8502.41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116414.15999999999</v>
      </c>
      <c r="E251" s="79">
        <f>+E252+E255-E264+E274+E291</f>
        <v>93313.65</v>
      </c>
      <c r="F251" s="71">
        <f t="shared" si="1"/>
        <v>80.15661496848837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122899.31</v>
      </c>
      <c r="E252" s="79">
        <f>E253-E254</f>
        <v>104392.7</v>
      </c>
      <c r="F252" s="71">
        <f t="shared" si="1"/>
        <v>84.941648573942359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122899.31</v>
      </c>
      <c r="E253" s="192">
        <v>104392.7</v>
      </c>
      <c r="F253" s="71">
        <f t="shared" si="1"/>
        <v>84.941648573942359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-6485.0999999999995</v>
      </c>
      <c r="E255" s="79">
        <f>E256-E260</f>
        <v>-73733.95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469.97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469.97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6955.07</v>
      </c>
      <c r="E260" s="79">
        <f>SUM(E261:E263)</f>
        <v>73733.95</v>
      </c>
      <c r="F260" s="71">
        <f t="shared" si="1"/>
        <v>1060.1467706291955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73733.95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6955.07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0.05</v>
      </c>
      <c r="E264" s="79">
        <f>SUM(E265:E273)</f>
        <v>0.05</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0.05</v>
      </c>
      <c r="E265" s="192">
        <v>0.05</v>
      </c>
      <c r="F265" s="71">
        <f t="shared" ref="F265:F273" si="38">IF(D265&gt;0,IF(E265/D265&gt;=100,"&gt;&gt;100",E265/D265*100),"-")</f>
        <v>100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62654.95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62654.95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62654.95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62654.95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2795.67</v>
      </c>
      <c r="E308" s="192">
        <v>8502.41</v>
      </c>
      <c r="F308" s="71">
        <f t="shared" si="43"/>
        <v>304.12781193774657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1626.55</v>
      </c>
      <c r="E309" s="192">
        <v>806.36</v>
      </c>
      <c r="F309" s="71">
        <f t="shared" si="43"/>
        <v>49.574867049890877</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22.83</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22009.02</v>
      </c>
      <c r="E336" s="192">
        <v>21643.68</v>
      </c>
      <c r="F336" s="71">
        <f t="shared" si="43"/>
        <v>98.340044218234155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56462.1</v>
      </c>
      <c r="E337" s="192">
        <v>62388.22</v>
      </c>
      <c r="F337" s="71">
        <f t="shared" si="43"/>
        <v>110.49574847552606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421.16</v>
      </c>
      <c r="E338" s="192">
        <v>2476.2800000000002</v>
      </c>
      <c r="F338" s="71">
        <f t="shared" si="43"/>
        <v>587.9665685250261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8502.41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766626.01</v>
      </c>
      <c r="E114" s="60">
        <f t="shared" si="22"/>
        <v>885733.66</v>
      </c>
      <c r="F114" s="45">
        <f t="shared" si="1"/>
        <v>115.53660434766621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766626.01</v>
      </c>
      <c r="E115" s="60">
        <f t="shared" si="23"/>
        <v>885733.66</v>
      </c>
      <c r="F115" s="45">
        <f t="shared" si="1"/>
        <v>115.53660434766621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766626.01</v>
      </c>
      <c r="E117" s="194">
        <v>885733.66</v>
      </c>
      <c r="F117" s="45">
        <f t="shared" si="1"/>
        <v>115.53660434766621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766626.01</v>
      </c>
      <c r="E141" s="81">
        <f t="shared" si="28"/>
        <v>885733.66</v>
      </c>
      <c r="F141" s="61">
        <f t="shared" si="1"/>
        <v>115.53660434766621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22" sqref="D2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78892.28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841086.48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830017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689484.78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136154.66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264.07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4007.25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106.24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2567.0700000000002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8502.41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824968.16999999993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824456.22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683558.66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135309.57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251.25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2457.66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2879.08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511.95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95010.590000000084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32622.369999999995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21643.679999999997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17692.439999999999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17692.439999999999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12.82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12.82</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3814.48</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3814.48</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123.94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123.94</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2476.2800000000002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2476.2800000000002</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8502.41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62388.22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62388.22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5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13199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2026-02-02T11:23:48Z</cp:lastPrinted>
  <dcterms:created xsi:type="dcterms:W3CDTF">2022-04-01T05:14:30Z</dcterms:created>
  <dcterms:modified xsi:type="dcterms:W3CDTF">2026-02-06T11:36:41Z</dcterms:modified>
</cp:coreProperties>
</file>